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10. OCTUBRE\"/>
    </mc:Choice>
  </mc:AlternateContent>
  <xr:revisionPtr revIDLastSave="0" documentId="13_ncr:1_{A3F6D8BD-C2DF-42FD-94AE-D66CFF6BA1A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vig'!$A$11:$X$171</definedName>
    <definedName name="_xlnm.Print_Area" localSheetId="1">'ejec vig'!$B$1:$W$179</definedName>
    <definedName name="_xlnm.Print_Titles" localSheetId="1">'ejec vig'!$1:$11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" l="1"/>
  <c r="P12" i="2"/>
  <c r="W117" i="2" l="1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D117" i="2"/>
  <c r="D32" i="2"/>
  <c r="E32" i="2"/>
  <c r="D35" i="2"/>
  <c r="E35" i="2"/>
  <c r="D38" i="2"/>
  <c r="E38" i="2"/>
  <c r="D41" i="2"/>
  <c r="E41" i="2"/>
  <c r="D43" i="2"/>
  <c r="E43" i="2"/>
  <c r="D45" i="2"/>
  <c r="E45" i="2"/>
  <c r="D47" i="2"/>
  <c r="E47" i="2"/>
  <c r="D146" i="2"/>
  <c r="D109" i="2"/>
  <c r="D108" i="2" s="1"/>
  <c r="D124" i="2"/>
  <c r="W154" i="2"/>
  <c r="W153" i="2" s="1"/>
  <c r="W152" i="2" s="1"/>
  <c r="V154" i="2"/>
  <c r="V153" i="2" s="1"/>
  <c r="V152" i="2" s="1"/>
  <c r="U154" i="2"/>
  <c r="U153" i="2" s="1"/>
  <c r="U152" i="2" s="1"/>
  <c r="S154" i="2"/>
  <c r="S153" i="2" s="1"/>
  <c r="S152" i="2" s="1"/>
  <c r="R154" i="2"/>
  <c r="R153" i="2" s="1"/>
  <c r="Q154" i="2"/>
  <c r="Q153" i="2" s="1"/>
  <c r="Q152" i="2" s="1"/>
  <c r="E154" i="2"/>
  <c r="E153" i="2" s="1"/>
  <c r="E152" i="2" s="1"/>
  <c r="F154" i="2"/>
  <c r="G154" i="2"/>
  <c r="G153" i="2" s="1"/>
  <c r="G152" i="2" s="1"/>
  <c r="H154" i="2"/>
  <c r="H153" i="2" s="1"/>
  <c r="H152" i="2" s="1"/>
  <c r="I154" i="2"/>
  <c r="I153" i="2" s="1"/>
  <c r="I152" i="2" s="1"/>
  <c r="J154" i="2"/>
  <c r="J153" i="2" s="1"/>
  <c r="J152" i="2" s="1"/>
  <c r="K154" i="2"/>
  <c r="K153" i="2" s="1"/>
  <c r="K152" i="2" s="1"/>
  <c r="L154" i="2"/>
  <c r="L153" i="2" s="1"/>
  <c r="L152" i="2" s="1"/>
  <c r="M154" i="2"/>
  <c r="M153" i="2" s="1"/>
  <c r="M152" i="2" s="1"/>
  <c r="N154" i="2"/>
  <c r="O154" i="2"/>
  <c r="O153" i="2" s="1"/>
  <c r="D154" i="2"/>
  <c r="D153" i="2" s="1"/>
  <c r="D152" i="2" s="1"/>
  <c r="D87" i="2"/>
  <c r="E87" i="2"/>
  <c r="D89" i="2"/>
  <c r="E89" i="2"/>
  <c r="D94" i="2"/>
  <c r="E94" i="2"/>
  <c r="D98" i="2"/>
  <c r="E98" i="2"/>
  <c r="D102" i="2"/>
  <c r="E102" i="2"/>
  <c r="W162" i="2"/>
  <c r="W161" i="2" s="1"/>
  <c r="W160" i="2" s="1"/>
  <c r="V162" i="2"/>
  <c r="V161" i="2" s="1"/>
  <c r="V160" i="2" s="1"/>
  <c r="U162" i="2"/>
  <c r="U161" i="2" s="1"/>
  <c r="U160" i="2" s="1"/>
  <c r="S162" i="2"/>
  <c r="S161" i="2" s="1"/>
  <c r="R162" i="2"/>
  <c r="R161" i="2" s="1"/>
  <c r="Q162" i="2"/>
  <c r="Q161" i="2" s="1"/>
  <c r="Q160" i="2" s="1"/>
  <c r="O162" i="2"/>
  <c r="O161" i="2" s="1"/>
  <c r="O160" i="2" s="1"/>
  <c r="N162" i="2"/>
  <c r="N161" i="2" s="1"/>
  <c r="N160" i="2" s="1"/>
  <c r="M162" i="2"/>
  <c r="M161" i="2" s="1"/>
  <c r="M160" i="2" s="1"/>
  <c r="L162" i="2"/>
  <c r="L161" i="2" s="1"/>
  <c r="L160" i="2" s="1"/>
  <c r="K162" i="2"/>
  <c r="K161" i="2" s="1"/>
  <c r="K160" i="2" s="1"/>
  <c r="J162" i="2"/>
  <c r="J161" i="2" s="1"/>
  <c r="J160" i="2" s="1"/>
  <c r="I162" i="2"/>
  <c r="I161" i="2" s="1"/>
  <c r="I160" i="2" s="1"/>
  <c r="H162" i="2"/>
  <c r="H161" i="2" s="1"/>
  <c r="H160" i="2" s="1"/>
  <c r="G162" i="2"/>
  <c r="G161" i="2" s="1"/>
  <c r="G160" i="2" s="1"/>
  <c r="F162" i="2"/>
  <c r="F161" i="2" s="1"/>
  <c r="F160" i="2" s="1"/>
  <c r="E162" i="2"/>
  <c r="E161" i="2" s="1"/>
  <c r="E160" i="2" s="1"/>
  <c r="D162" i="2"/>
  <c r="D161" i="2" s="1"/>
  <c r="D160" i="2" s="1"/>
  <c r="W146" i="2"/>
  <c r="V146" i="2"/>
  <c r="U146" i="2"/>
  <c r="S146" i="2"/>
  <c r="R146" i="2"/>
  <c r="Q146" i="2"/>
  <c r="O146" i="2"/>
  <c r="N146" i="2"/>
  <c r="M146" i="2"/>
  <c r="L146" i="2"/>
  <c r="K146" i="2"/>
  <c r="J146" i="2"/>
  <c r="I146" i="2"/>
  <c r="H146" i="2"/>
  <c r="G146" i="2"/>
  <c r="F146" i="2"/>
  <c r="E146" i="2"/>
  <c r="W139" i="2"/>
  <c r="V139" i="2"/>
  <c r="U139" i="2"/>
  <c r="S139" i="2"/>
  <c r="R139" i="2"/>
  <c r="Q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W129" i="2"/>
  <c r="V129" i="2"/>
  <c r="U129" i="2"/>
  <c r="S129" i="2"/>
  <c r="R129" i="2"/>
  <c r="Q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W124" i="2"/>
  <c r="V124" i="2"/>
  <c r="U124" i="2"/>
  <c r="S124" i="2"/>
  <c r="Q124" i="2"/>
  <c r="O124" i="2"/>
  <c r="M124" i="2"/>
  <c r="L124" i="2"/>
  <c r="K124" i="2"/>
  <c r="J124" i="2"/>
  <c r="I124" i="2"/>
  <c r="H124" i="2"/>
  <c r="G124" i="2"/>
  <c r="F124" i="2"/>
  <c r="E124" i="2"/>
  <c r="W18" i="2"/>
  <c r="V18" i="2"/>
  <c r="U18" i="2"/>
  <c r="S18" i="2"/>
  <c r="R18" i="2"/>
  <c r="Q18" i="2"/>
  <c r="O18" i="2"/>
  <c r="N18" i="2"/>
  <c r="M18" i="2"/>
  <c r="L18" i="2"/>
  <c r="K18" i="2"/>
  <c r="J18" i="2"/>
  <c r="I18" i="2"/>
  <c r="H18" i="2"/>
  <c r="G18" i="2"/>
  <c r="F18" i="2"/>
  <c r="E18" i="2"/>
  <c r="D18" i="2"/>
  <c r="W28" i="2"/>
  <c r="V28" i="2"/>
  <c r="U28" i="2"/>
  <c r="S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W32" i="2"/>
  <c r="V32" i="2"/>
  <c r="U32" i="2"/>
  <c r="S32" i="2"/>
  <c r="R32" i="2"/>
  <c r="T32" i="2" s="1"/>
  <c r="Q32" i="2"/>
  <c r="O32" i="2"/>
  <c r="N32" i="2"/>
  <c r="M32" i="2"/>
  <c r="L32" i="2"/>
  <c r="K32" i="2"/>
  <c r="J32" i="2"/>
  <c r="I32" i="2"/>
  <c r="H32" i="2"/>
  <c r="G32" i="2"/>
  <c r="F32" i="2"/>
  <c r="W35" i="2"/>
  <c r="V35" i="2"/>
  <c r="U35" i="2"/>
  <c r="S35" i="2"/>
  <c r="R35" i="2"/>
  <c r="Q35" i="2"/>
  <c r="O35" i="2"/>
  <c r="N35" i="2"/>
  <c r="M35" i="2"/>
  <c r="L35" i="2"/>
  <c r="K35" i="2"/>
  <c r="J35" i="2"/>
  <c r="I35" i="2"/>
  <c r="H35" i="2"/>
  <c r="G35" i="2"/>
  <c r="F35" i="2"/>
  <c r="W38" i="2"/>
  <c r="V38" i="2"/>
  <c r="U38" i="2"/>
  <c r="S38" i="2"/>
  <c r="R38" i="2"/>
  <c r="Q38" i="2"/>
  <c r="O38" i="2"/>
  <c r="N38" i="2"/>
  <c r="M38" i="2"/>
  <c r="L38" i="2"/>
  <c r="K38" i="2"/>
  <c r="J38" i="2"/>
  <c r="I38" i="2"/>
  <c r="H38" i="2"/>
  <c r="G38" i="2"/>
  <c r="F38" i="2"/>
  <c r="W41" i="2"/>
  <c r="V41" i="2"/>
  <c r="U41" i="2"/>
  <c r="S41" i="2"/>
  <c r="R41" i="2"/>
  <c r="Q41" i="2"/>
  <c r="O41" i="2"/>
  <c r="N41" i="2"/>
  <c r="M41" i="2"/>
  <c r="L41" i="2"/>
  <c r="K41" i="2"/>
  <c r="J41" i="2"/>
  <c r="I41" i="2"/>
  <c r="H41" i="2"/>
  <c r="G41" i="2"/>
  <c r="F41" i="2"/>
  <c r="W43" i="2"/>
  <c r="V43" i="2"/>
  <c r="U43" i="2"/>
  <c r="S43" i="2"/>
  <c r="R43" i="2"/>
  <c r="Q43" i="2"/>
  <c r="O43" i="2"/>
  <c r="N43" i="2"/>
  <c r="M43" i="2"/>
  <c r="L43" i="2"/>
  <c r="K43" i="2"/>
  <c r="J43" i="2"/>
  <c r="I43" i="2"/>
  <c r="H43" i="2"/>
  <c r="G43" i="2"/>
  <c r="F43" i="2"/>
  <c r="W45" i="2"/>
  <c r="V45" i="2"/>
  <c r="U45" i="2"/>
  <c r="S45" i="2"/>
  <c r="R45" i="2"/>
  <c r="Q45" i="2"/>
  <c r="O45" i="2"/>
  <c r="N45" i="2"/>
  <c r="M45" i="2"/>
  <c r="L45" i="2"/>
  <c r="K45" i="2"/>
  <c r="J45" i="2"/>
  <c r="I45" i="2"/>
  <c r="H45" i="2"/>
  <c r="G45" i="2"/>
  <c r="F45" i="2"/>
  <c r="W47" i="2"/>
  <c r="W31" i="2" s="1"/>
  <c r="V47" i="2"/>
  <c r="U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F31" i="2" s="1"/>
  <c r="W49" i="2"/>
  <c r="V49" i="2"/>
  <c r="U49" i="2"/>
  <c r="S49" i="2"/>
  <c r="R49" i="2"/>
  <c r="Q49" i="2"/>
  <c r="O49" i="2"/>
  <c r="N49" i="2"/>
  <c r="M49" i="2"/>
  <c r="L49" i="2"/>
  <c r="K49" i="2"/>
  <c r="J49" i="2"/>
  <c r="I49" i="2"/>
  <c r="H49" i="2"/>
  <c r="G49" i="2"/>
  <c r="F49" i="2"/>
  <c r="E49" i="2"/>
  <c r="D49" i="2"/>
  <c r="W56" i="2"/>
  <c r="W55" i="2" s="1"/>
  <c r="W54" i="2" s="1"/>
  <c r="V56" i="2"/>
  <c r="V55" i="2" s="1"/>
  <c r="V54" i="2" s="1"/>
  <c r="U56" i="2"/>
  <c r="U55" i="2" s="1"/>
  <c r="U54" i="2" s="1"/>
  <c r="S56" i="2"/>
  <c r="S55" i="2" s="1"/>
  <c r="S54" i="2" s="1"/>
  <c r="R56" i="2"/>
  <c r="R55" i="2" s="1"/>
  <c r="R54" i="2" s="1"/>
  <c r="Q56" i="2"/>
  <c r="Q55" i="2" s="1"/>
  <c r="Q54" i="2" s="1"/>
  <c r="O56" i="2"/>
  <c r="O55" i="2" s="1"/>
  <c r="O54" i="2" s="1"/>
  <c r="N56" i="2"/>
  <c r="N55" i="2" s="1"/>
  <c r="M56" i="2"/>
  <c r="M55" i="2" s="1"/>
  <c r="M54" i="2" s="1"/>
  <c r="L56" i="2"/>
  <c r="L55" i="2" s="1"/>
  <c r="L54" i="2" s="1"/>
  <c r="K56" i="2"/>
  <c r="K55" i="2" s="1"/>
  <c r="K54" i="2" s="1"/>
  <c r="J56" i="2"/>
  <c r="J55" i="2" s="1"/>
  <c r="J54" i="2" s="1"/>
  <c r="I56" i="2"/>
  <c r="I55" i="2" s="1"/>
  <c r="I54" i="2" s="1"/>
  <c r="H56" i="2"/>
  <c r="H55" i="2" s="1"/>
  <c r="H54" i="2" s="1"/>
  <c r="G56" i="2"/>
  <c r="G55" i="2" s="1"/>
  <c r="G54" i="2" s="1"/>
  <c r="F56" i="2"/>
  <c r="F55" i="2" s="1"/>
  <c r="F54" i="2" s="1"/>
  <c r="E56" i="2"/>
  <c r="E55" i="2" s="1"/>
  <c r="E54" i="2" s="1"/>
  <c r="D56" i="2"/>
  <c r="D55" i="2" s="1"/>
  <c r="D54" i="2" s="1"/>
  <c r="W60" i="2"/>
  <c r="V60" i="2"/>
  <c r="U60" i="2"/>
  <c r="S60" i="2"/>
  <c r="R60" i="2"/>
  <c r="Q60" i="2"/>
  <c r="O60" i="2"/>
  <c r="N60" i="2"/>
  <c r="M60" i="2"/>
  <c r="L60" i="2"/>
  <c r="K60" i="2"/>
  <c r="J60" i="2"/>
  <c r="I60" i="2"/>
  <c r="H60" i="2"/>
  <c r="G60" i="2"/>
  <c r="F60" i="2"/>
  <c r="E60" i="2"/>
  <c r="D60" i="2"/>
  <c r="W63" i="2"/>
  <c r="V63" i="2"/>
  <c r="U63" i="2"/>
  <c r="S63" i="2"/>
  <c r="R63" i="2"/>
  <c r="Q63" i="2"/>
  <c r="O63" i="2"/>
  <c r="N63" i="2"/>
  <c r="M63" i="2"/>
  <c r="L63" i="2"/>
  <c r="K63" i="2"/>
  <c r="J63" i="2"/>
  <c r="I63" i="2"/>
  <c r="H63" i="2"/>
  <c r="G63" i="2"/>
  <c r="F63" i="2"/>
  <c r="E63" i="2"/>
  <c r="D63" i="2"/>
  <c r="W71" i="2"/>
  <c r="V71" i="2"/>
  <c r="U71" i="2"/>
  <c r="S71" i="2"/>
  <c r="R71" i="2"/>
  <c r="Q71" i="2"/>
  <c r="O71" i="2"/>
  <c r="N71" i="2"/>
  <c r="M71" i="2"/>
  <c r="L71" i="2"/>
  <c r="K71" i="2"/>
  <c r="J71" i="2"/>
  <c r="I71" i="2"/>
  <c r="H71" i="2"/>
  <c r="G71" i="2"/>
  <c r="F71" i="2"/>
  <c r="E71" i="2"/>
  <c r="D71" i="2"/>
  <c r="W77" i="2"/>
  <c r="W74" i="2" s="1"/>
  <c r="V77" i="2"/>
  <c r="V74" i="2" s="1"/>
  <c r="U77" i="2"/>
  <c r="U74" i="2" s="1"/>
  <c r="S77" i="2"/>
  <c r="S74" i="2" s="1"/>
  <c r="R77" i="2"/>
  <c r="R74" i="2" s="1"/>
  <c r="Q77" i="2"/>
  <c r="Q74" i="2" s="1"/>
  <c r="O77" i="2"/>
  <c r="O74" i="2" s="1"/>
  <c r="N77" i="2"/>
  <c r="N74" i="2" s="1"/>
  <c r="M77" i="2"/>
  <c r="M74" i="2" s="1"/>
  <c r="L77" i="2"/>
  <c r="L74" i="2" s="1"/>
  <c r="K77" i="2"/>
  <c r="K74" i="2" s="1"/>
  <c r="J77" i="2"/>
  <c r="J74" i="2" s="1"/>
  <c r="I77" i="2"/>
  <c r="I74" i="2" s="1"/>
  <c r="H77" i="2"/>
  <c r="H74" i="2" s="1"/>
  <c r="G77" i="2"/>
  <c r="G74" i="2" s="1"/>
  <c r="F77" i="2"/>
  <c r="F74" i="2" s="1"/>
  <c r="E77" i="2"/>
  <c r="E74" i="2" s="1"/>
  <c r="D77" i="2"/>
  <c r="D74" i="2" s="1"/>
  <c r="W80" i="2"/>
  <c r="V80" i="2"/>
  <c r="U80" i="2"/>
  <c r="S80" i="2"/>
  <c r="R80" i="2"/>
  <c r="Q80" i="2"/>
  <c r="O80" i="2"/>
  <c r="N80" i="2"/>
  <c r="M80" i="2"/>
  <c r="L80" i="2"/>
  <c r="K80" i="2"/>
  <c r="J80" i="2"/>
  <c r="I80" i="2"/>
  <c r="H80" i="2"/>
  <c r="G80" i="2"/>
  <c r="F80" i="2"/>
  <c r="E80" i="2"/>
  <c r="D80" i="2"/>
  <c r="W83" i="2"/>
  <c r="V83" i="2"/>
  <c r="U83" i="2"/>
  <c r="S83" i="2"/>
  <c r="R83" i="2"/>
  <c r="Q83" i="2"/>
  <c r="O83" i="2"/>
  <c r="N83" i="2"/>
  <c r="M83" i="2"/>
  <c r="L83" i="2"/>
  <c r="K83" i="2"/>
  <c r="J83" i="2"/>
  <c r="I83" i="2"/>
  <c r="H83" i="2"/>
  <c r="G83" i="2"/>
  <c r="F83" i="2"/>
  <c r="E83" i="2"/>
  <c r="D83" i="2"/>
  <c r="W89" i="2"/>
  <c r="V89" i="2"/>
  <c r="U89" i="2"/>
  <c r="S89" i="2"/>
  <c r="R89" i="2"/>
  <c r="Q89" i="2"/>
  <c r="O89" i="2"/>
  <c r="N89" i="2"/>
  <c r="M89" i="2"/>
  <c r="L89" i="2"/>
  <c r="K89" i="2"/>
  <c r="J89" i="2"/>
  <c r="I89" i="2"/>
  <c r="H89" i="2"/>
  <c r="G89" i="2"/>
  <c r="F89" i="2"/>
  <c r="W87" i="2"/>
  <c r="V87" i="2"/>
  <c r="U87" i="2"/>
  <c r="S87" i="2"/>
  <c r="R87" i="2"/>
  <c r="Q87" i="2"/>
  <c r="O87" i="2"/>
  <c r="N87" i="2"/>
  <c r="M87" i="2"/>
  <c r="L87" i="2"/>
  <c r="K87" i="2"/>
  <c r="J87" i="2"/>
  <c r="I87" i="2"/>
  <c r="H87" i="2"/>
  <c r="G87" i="2"/>
  <c r="F87" i="2"/>
  <c r="W94" i="2"/>
  <c r="V94" i="2"/>
  <c r="U94" i="2"/>
  <c r="S94" i="2"/>
  <c r="R94" i="2"/>
  <c r="Q94" i="2"/>
  <c r="O94" i="2"/>
  <c r="N94" i="2"/>
  <c r="M94" i="2"/>
  <c r="L94" i="2"/>
  <c r="K94" i="2"/>
  <c r="J94" i="2"/>
  <c r="I94" i="2"/>
  <c r="H94" i="2"/>
  <c r="G94" i="2"/>
  <c r="F94" i="2"/>
  <c r="W98" i="2"/>
  <c r="V98" i="2"/>
  <c r="U98" i="2"/>
  <c r="S98" i="2"/>
  <c r="R98" i="2"/>
  <c r="Q98" i="2"/>
  <c r="O98" i="2"/>
  <c r="N98" i="2"/>
  <c r="M98" i="2"/>
  <c r="L98" i="2"/>
  <c r="K98" i="2"/>
  <c r="J98" i="2"/>
  <c r="I98" i="2"/>
  <c r="H98" i="2"/>
  <c r="G98" i="2"/>
  <c r="F98" i="2"/>
  <c r="W102" i="2"/>
  <c r="V102" i="2"/>
  <c r="U102" i="2"/>
  <c r="S102" i="2"/>
  <c r="R102" i="2"/>
  <c r="Q102" i="2"/>
  <c r="O102" i="2"/>
  <c r="N102" i="2"/>
  <c r="M102" i="2"/>
  <c r="L102" i="2"/>
  <c r="K102" i="2"/>
  <c r="J102" i="2"/>
  <c r="I102" i="2"/>
  <c r="H102" i="2"/>
  <c r="G102" i="2"/>
  <c r="F102" i="2"/>
  <c r="W106" i="2"/>
  <c r="V106" i="2"/>
  <c r="U106" i="2"/>
  <c r="S106" i="2"/>
  <c r="R106" i="2"/>
  <c r="Q106" i="2"/>
  <c r="O106" i="2"/>
  <c r="N106" i="2"/>
  <c r="M106" i="2"/>
  <c r="L106" i="2"/>
  <c r="K106" i="2"/>
  <c r="J106" i="2"/>
  <c r="I106" i="2"/>
  <c r="T106" i="2" s="1"/>
  <c r="H106" i="2"/>
  <c r="G106" i="2"/>
  <c r="F106" i="2"/>
  <c r="E106" i="2"/>
  <c r="D106" i="2"/>
  <c r="W109" i="2"/>
  <c r="W108" i="2" s="1"/>
  <c r="V109" i="2"/>
  <c r="V108" i="2" s="1"/>
  <c r="U109" i="2"/>
  <c r="U108" i="2" s="1"/>
  <c r="S109" i="2"/>
  <c r="S108" i="2" s="1"/>
  <c r="R109" i="2"/>
  <c r="R108" i="2" s="1"/>
  <c r="Q109" i="2"/>
  <c r="Q108" i="2" s="1"/>
  <c r="O109" i="2"/>
  <c r="O108" i="2" s="1"/>
  <c r="N109" i="2"/>
  <c r="N108" i="2" s="1"/>
  <c r="M109" i="2"/>
  <c r="M108" i="2" s="1"/>
  <c r="L109" i="2"/>
  <c r="L108" i="2" s="1"/>
  <c r="K109" i="2"/>
  <c r="K108" i="2" s="1"/>
  <c r="J109" i="2"/>
  <c r="J108" i="2" s="1"/>
  <c r="I109" i="2"/>
  <c r="I108" i="2" s="1"/>
  <c r="H109" i="2"/>
  <c r="H108" i="2" s="1"/>
  <c r="G109" i="2"/>
  <c r="G108" i="2" s="1"/>
  <c r="F109" i="2"/>
  <c r="F108" i="2" s="1"/>
  <c r="E109" i="2"/>
  <c r="E108" i="2" s="1"/>
  <c r="O152" i="2"/>
  <c r="N153" i="2"/>
  <c r="F153" i="2"/>
  <c r="F152" i="2" s="1"/>
  <c r="S160" i="2"/>
  <c r="R124" i="2"/>
  <c r="N124" i="2"/>
  <c r="T146" i="2" l="1"/>
  <c r="O31" i="2"/>
  <c r="U17" i="2"/>
  <c r="O123" i="2"/>
  <c r="L138" i="2"/>
  <c r="K138" i="2"/>
  <c r="J123" i="2"/>
  <c r="T41" i="2"/>
  <c r="T38" i="2"/>
  <c r="T35" i="2"/>
  <c r="P32" i="2"/>
  <c r="E17" i="2"/>
  <c r="I17" i="2"/>
  <c r="P129" i="2"/>
  <c r="D138" i="2"/>
  <c r="T71" i="2"/>
  <c r="T47" i="2"/>
  <c r="T129" i="2"/>
  <c r="P98" i="2"/>
  <c r="G59" i="2"/>
  <c r="T28" i="2"/>
  <c r="D17" i="2"/>
  <c r="L17" i="2"/>
  <c r="Q79" i="2"/>
  <c r="I79" i="2"/>
  <c r="I138" i="2"/>
  <c r="Q138" i="2"/>
  <c r="M59" i="2"/>
  <c r="W59" i="2"/>
  <c r="K59" i="2"/>
  <c r="T60" i="2"/>
  <c r="H123" i="2"/>
  <c r="W138" i="2"/>
  <c r="P80" i="2"/>
  <c r="P47" i="2"/>
  <c r="P45" i="2"/>
  <c r="P43" i="2"/>
  <c r="N31" i="2"/>
  <c r="F138" i="2"/>
  <c r="N138" i="2"/>
  <c r="Q59" i="2"/>
  <c r="S138" i="2"/>
  <c r="P146" i="2"/>
  <c r="D31" i="2"/>
  <c r="N123" i="2"/>
  <c r="P160" i="2"/>
  <c r="O86" i="2"/>
  <c r="N59" i="2"/>
  <c r="N79" i="2"/>
  <c r="P60" i="2"/>
  <c r="R59" i="2"/>
  <c r="R86" i="2"/>
  <c r="G79" i="2"/>
  <c r="G138" i="2"/>
  <c r="F86" i="2"/>
  <c r="L59" i="2"/>
  <c r="Q17" i="2"/>
  <c r="F17" i="2"/>
  <c r="F16" i="2" s="1"/>
  <c r="F15" i="2" s="1"/>
  <c r="P18" i="2"/>
  <c r="E123" i="2"/>
  <c r="H138" i="2"/>
  <c r="T89" i="2"/>
  <c r="V79" i="2"/>
  <c r="E59" i="2"/>
  <c r="G17" i="2"/>
  <c r="T153" i="2"/>
  <c r="F79" i="2"/>
  <c r="W79" i="2"/>
  <c r="L31" i="2"/>
  <c r="P63" i="2"/>
  <c r="T63" i="2"/>
  <c r="O59" i="2"/>
  <c r="P49" i="2"/>
  <c r="S123" i="2"/>
  <c r="F123" i="2"/>
  <c r="T139" i="2"/>
  <c r="P109" i="2"/>
  <c r="P94" i="2"/>
  <c r="V86" i="2"/>
  <c r="V73" i="2" s="1"/>
  <c r="F59" i="2"/>
  <c r="J59" i="2"/>
  <c r="S59" i="2"/>
  <c r="H59" i="2"/>
  <c r="P35" i="2"/>
  <c r="U123" i="2"/>
  <c r="T109" i="2"/>
  <c r="G86" i="2"/>
  <c r="K17" i="2"/>
  <c r="P139" i="2"/>
  <c r="P89" i="2"/>
  <c r="K123" i="2"/>
  <c r="Q123" i="2"/>
  <c r="U138" i="2"/>
  <c r="R138" i="2"/>
  <c r="I86" i="2"/>
  <c r="K79" i="2"/>
  <c r="S79" i="2"/>
  <c r="M17" i="2"/>
  <c r="W17" i="2"/>
  <c r="W16" i="2" s="1"/>
  <c r="W15" i="2" s="1"/>
  <c r="D123" i="2"/>
  <c r="T108" i="2"/>
  <c r="N54" i="2"/>
  <c r="P54" i="2" s="1"/>
  <c r="P55" i="2"/>
  <c r="P28" i="2"/>
  <c r="P161" i="2"/>
  <c r="T83" i="2"/>
  <c r="T102" i="2"/>
  <c r="H86" i="2"/>
  <c r="P71" i="2"/>
  <c r="J17" i="2"/>
  <c r="H17" i="2"/>
  <c r="O17" i="2"/>
  <c r="O16" i="2" s="1"/>
  <c r="O15" i="2" s="1"/>
  <c r="M123" i="2"/>
  <c r="W123" i="2"/>
  <c r="G123" i="2"/>
  <c r="D86" i="2"/>
  <c r="T87" i="2"/>
  <c r="H79" i="2"/>
  <c r="O79" i="2"/>
  <c r="D59" i="2"/>
  <c r="V59" i="2"/>
  <c r="T49" i="2"/>
  <c r="E138" i="2"/>
  <c r="E79" i="2"/>
  <c r="V138" i="2"/>
  <c r="S86" i="2"/>
  <c r="L79" i="2"/>
  <c r="J79" i="2"/>
  <c r="T80" i="2"/>
  <c r="U59" i="2"/>
  <c r="T45" i="2"/>
  <c r="G31" i="2"/>
  <c r="I123" i="2"/>
  <c r="P154" i="2"/>
  <c r="P102" i="2"/>
  <c r="Q31" i="2"/>
  <c r="N17" i="2"/>
  <c r="M138" i="2"/>
  <c r="T162" i="2"/>
  <c r="P106" i="2"/>
  <c r="I59" i="2"/>
  <c r="P83" i="2"/>
  <c r="U79" i="2"/>
  <c r="T43" i="2"/>
  <c r="R31" i="2"/>
  <c r="P38" i="2"/>
  <c r="V17" i="2"/>
  <c r="W86" i="2"/>
  <c r="U86" i="2"/>
  <c r="M79" i="2"/>
  <c r="J31" i="2"/>
  <c r="S31" i="2"/>
  <c r="T74" i="2"/>
  <c r="P74" i="2"/>
  <c r="Q86" i="2"/>
  <c r="T54" i="2"/>
  <c r="R160" i="2"/>
  <c r="T160" i="2" s="1"/>
  <c r="T161" i="2"/>
  <c r="N152" i="2"/>
  <c r="P152" i="2" s="1"/>
  <c r="P153" i="2"/>
  <c r="R123" i="2"/>
  <c r="T124" i="2"/>
  <c r="P87" i="2"/>
  <c r="N86" i="2"/>
  <c r="L86" i="2"/>
  <c r="T55" i="2"/>
  <c r="P108" i="2"/>
  <c r="H31" i="2"/>
  <c r="O138" i="2"/>
  <c r="R152" i="2"/>
  <c r="T152" i="2" s="1"/>
  <c r="D79" i="2"/>
  <c r="I31" i="2"/>
  <c r="P56" i="2"/>
  <c r="T98" i="2"/>
  <c r="K86" i="2"/>
  <c r="P41" i="2"/>
  <c r="J138" i="2"/>
  <c r="T77" i="2"/>
  <c r="V123" i="2"/>
  <c r="P124" i="2"/>
  <c r="R79" i="2"/>
  <c r="K31" i="2"/>
  <c r="R17" i="2"/>
  <c r="T18" i="2"/>
  <c r="L123" i="2"/>
  <c r="E86" i="2"/>
  <c r="P77" i="2"/>
  <c r="T56" i="2"/>
  <c r="J86" i="2"/>
  <c r="T94" i="2"/>
  <c r="M86" i="2"/>
  <c r="U31" i="2"/>
  <c r="S17" i="2"/>
  <c r="E31" i="2"/>
  <c r="M31" i="2"/>
  <c r="V31" i="2"/>
  <c r="P162" i="2"/>
  <c r="T154" i="2"/>
  <c r="U122" i="2" l="1"/>
  <c r="U121" i="2" s="1"/>
  <c r="U120" i="2" s="1"/>
  <c r="U119" i="2" s="1"/>
  <c r="L122" i="2"/>
  <c r="L121" i="2" s="1"/>
  <c r="L120" i="2" s="1"/>
  <c r="L119" i="2" s="1"/>
  <c r="O122" i="2"/>
  <c r="O121" i="2" s="1"/>
  <c r="O120" i="2" s="1"/>
  <c r="O119" i="2" s="1"/>
  <c r="U16" i="2"/>
  <c r="U15" i="2" s="1"/>
  <c r="E16" i="2"/>
  <c r="E15" i="2" s="1"/>
  <c r="W122" i="2"/>
  <c r="W121" i="2" s="1"/>
  <c r="W120" i="2" s="1"/>
  <c r="W119" i="2" s="1"/>
  <c r="V122" i="2"/>
  <c r="V121" i="2" s="1"/>
  <c r="V120" i="2" s="1"/>
  <c r="V119" i="2" s="1"/>
  <c r="M16" i="2"/>
  <c r="M15" i="2" s="1"/>
  <c r="D16" i="2"/>
  <c r="D15" i="2" s="1"/>
  <c r="D73" i="2"/>
  <c r="D58" i="2" s="1"/>
  <c r="D53" i="2" s="1"/>
  <c r="Q73" i="2"/>
  <c r="Q58" i="2" s="1"/>
  <c r="Q53" i="2" s="1"/>
  <c r="K122" i="2"/>
  <c r="K121" i="2" s="1"/>
  <c r="K120" i="2" s="1"/>
  <c r="K119" i="2" s="1"/>
  <c r="S16" i="2"/>
  <c r="S15" i="2" s="1"/>
  <c r="J122" i="2"/>
  <c r="J121" i="2" s="1"/>
  <c r="J120" i="2" s="1"/>
  <c r="J119" i="2" s="1"/>
  <c r="D122" i="2"/>
  <c r="D121" i="2" s="1"/>
  <c r="D120" i="2" s="1"/>
  <c r="D119" i="2" s="1"/>
  <c r="Q122" i="2"/>
  <c r="Q121" i="2" s="1"/>
  <c r="Q120" i="2" s="1"/>
  <c r="Q119" i="2" s="1"/>
  <c r="T86" i="2"/>
  <c r="P138" i="2"/>
  <c r="P79" i="2"/>
  <c r="I73" i="2"/>
  <c r="I58" i="2" s="1"/>
  <c r="I53" i="2" s="1"/>
  <c r="I122" i="2"/>
  <c r="I121" i="2" s="1"/>
  <c r="I120" i="2" s="1"/>
  <c r="I119" i="2" s="1"/>
  <c r="T138" i="2"/>
  <c r="O73" i="2"/>
  <c r="O58" i="2" s="1"/>
  <c r="O53" i="2" s="1"/>
  <c r="O14" i="2" s="1"/>
  <c r="V16" i="2"/>
  <c r="V15" i="2" s="1"/>
  <c r="L16" i="2"/>
  <c r="L15" i="2" s="1"/>
  <c r="H122" i="2"/>
  <c r="H121" i="2" s="1"/>
  <c r="H120" i="2" s="1"/>
  <c r="H119" i="2" s="1"/>
  <c r="N122" i="2"/>
  <c r="N121" i="2" s="1"/>
  <c r="Q16" i="2"/>
  <c r="Q15" i="2" s="1"/>
  <c r="G73" i="2"/>
  <c r="G58" i="2" s="1"/>
  <c r="G53" i="2" s="1"/>
  <c r="F122" i="2"/>
  <c r="F121" i="2" s="1"/>
  <c r="F120" i="2" s="1"/>
  <c r="F119" i="2" s="1"/>
  <c r="F73" i="2"/>
  <c r="F58" i="2" s="1"/>
  <c r="F53" i="2" s="1"/>
  <c r="F13" i="2" s="1"/>
  <c r="S122" i="2"/>
  <c r="S121" i="2" s="1"/>
  <c r="S120" i="2" s="1"/>
  <c r="S119" i="2" s="1"/>
  <c r="T59" i="2"/>
  <c r="T31" i="2"/>
  <c r="G16" i="2"/>
  <c r="G15" i="2" s="1"/>
  <c r="W73" i="2"/>
  <c r="W58" i="2" s="1"/>
  <c r="W53" i="2" s="1"/>
  <c r="W13" i="2" s="1"/>
  <c r="S73" i="2"/>
  <c r="S58" i="2" s="1"/>
  <c r="S53" i="2" s="1"/>
  <c r="M73" i="2"/>
  <c r="M58" i="2" s="1"/>
  <c r="M53" i="2" s="1"/>
  <c r="L73" i="2"/>
  <c r="L58" i="2" s="1"/>
  <c r="L53" i="2" s="1"/>
  <c r="P123" i="2"/>
  <c r="V58" i="2"/>
  <c r="V53" i="2" s="1"/>
  <c r="K16" i="2"/>
  <c r="K15" i="2" s="1"/>
  <c r="K73" i="2"/>
  <c r="K58" i="2" s="1"/>
  <c r="K53" i="2" s="1"/>
  <c r="J73" i="2"/>
  <c r="J58" i="2" s="1"/>
  <c r="J53" i="2" s="1"/>
  <c r="E122" i="2"/>
  <c r="E121" i="2" s="1"/>
  <c r="E120" i="2" s="1"/>
  <c r="E119" i="2" s="1"/>
  <c r="G122" i="2"/>
  <c r="G121" i="2" s="1"/>
  <c r="G120" i="2" s="1"/>
  <c r="G119" i="2" s="1"/>
  <c r="P59" i="2"/>
  <c r="U73" i="2"/>
  <c r="U58" i="2" s="1"/>
  <c r="U53" i="2" s="1"/>
  <c r="P17" i="2"/>
  <c r="N16" i="2"/>
  <c r="N15" i="2" s="1"/>
  <c r="J16" i="2"/>
  <c r="J15" i="2" s="1"/>
  <c r="H16" i="2"/>
  <c r="H15" i="2" s="1"/>
  <c r="H73" i="2"/>
  <c r="H58" i="2" s="1"/>
  <c r="H53" i="2" s="1"/>
  <c r="E73" i="2"/>
  <c r="E58" i="2" s="1"/>
  <c r="E53" i="2" s="1"/>
  <c r="M122" i="2"/>
  <c r="M121" i="2" s="1"/>
  <c r="M120" i="2" s="1"/>
  <c r="M119" i="2" s="1"/>
  <c r="P86" i="2"/>
  <c r="N73" i="2"/>
  <c r="I16" i="2"/>
  <c r="P31" i="2"/>
  <c r="T17" i="2"/>
  <c r="R16" i="2"/>
  <c r="R122" i="2"/>
  <c r="T123" i="2"/>
  <c r="R73" i="2"/>
  <c r="T79" i="2"/>
  <c r="E14" i="2" l="1"/>
  <c r="M14" i="2"/>
  <c r="W12" i="2"/>
  <c r="U14" i="2"/>
  <c r="P122" i="2"/>
  <c r="S13" i="2"/>
  <c r="S12" i="2" s="1"/>
  <c r="M13" i="2"/>
  <c r="M12" i="2" s="1"/>
  <c r="D14" i="2"/>
  <c r="S14" i="2"/>
  <c r="F14" i="2"/>
  <c r="D13" i="2"/>
  <c r="D12" i="2" s="1"/>
  <c r="Q13" i="2"/>
  <c r="Q12" i="2" s="1"/>
  <c r="Q14" i="2"/>
  <c r="L13" i="2"/>
  <c r="L12" i="2" s="1"/>
  <c r="O13" i="2"/>
  <c r="O12" i="2" s="1"/>
  <c r="F12" i="2"/>
  <c r="K14" i="2"/>
  <c r="G14" i="2"/>
  <c r="L14" i="2"/>
  <c r="W14" i="2"/>
  <c r="V14" i="2"/>
  <c r="G13" i="2"/>
  <c r="G12" i="2" s="1"/>
  <c r="J14" i="2"/>
  <c r="K13" i="2"/>
  <c r="K12" i="2" s="1"/>
  <c r="H13" i="2"/>
  <c r="H12" i="2" s="1"/>
  <c r="J13" i="2"/>
  <c r="J12" i="2" s="1"/>
  <c r="V13" i="2"/>
  <c r="V12" i="2" s="1"/>
  <c r="U13" i="2"/>
  <c r="U12" i="2" s="1"/>
  <c r="H14" i="2"/>
  <c r="E13" i="2"/>
  <c r="E12" i="2" s="1"/>
  <c r="R121" i="2"/>
  <c r="T122" i="2"/>
  <c r="T16" i="2"/>
  <c r="R15" i="2"/>
  <c r="N120" i="2"/>
  <c r="P121" i="2"/>
  <c r="I15" i="2"/>
  <c r="P16" i="2"/>
  <c r="T73" i="2"/>
  <c r="R58" i="2"/>
  <c r="P73" i="2"/>
  <c r="N58" i="2"/>
  <c r="N119" i="2" l="1"/>
  <c r="P119" i="2" s="1"/>
  <c r="P120" i="2"/>
  <c r="T15" i="2"/>
  <c r="I14" i="2"/>
  <c r="I13" i="2"/>
  <c r="P15" i="2"/>
  <c r="P58" i="2"/>
  <c r="N53" i="2"/>
  <c r="T58" i="2"/>
  <c r="R53" i="2"/>
  <c r="T53" i="2" s="1"/>
  <c r="R120" i="2"/>
  <c r="T121" i="2"/>
  <c r="R13" i="2" l="1"/>
  <c r="T13" i="2" s="1"/>
  <c r="I12" i="2"/>
  <c r="R14" i="2"/>
  <c r="T14" i="2" s="1"/>
  <c r="R119" i="2"/>
  <c r="T119" i="2" s="1"/>
  <c r="T120" i="2"/>
  <c r="P53" i="2"/>
  <c r="N14" i="2"/>
  <c r="P14" i="2" s="1"/>
  <c r="N13" i="2"/>
  <c r="R12" i="2" l="1"/>
  <c r="N12" i="2"/>
  <c r="P13" i="2"/>
</calcChain>
</file>

<file path=xl/sharedStrings.xml><?xml version="1.0" encoding="utf-8"?>
<sst xmlns="http://schemas.openxmlformats.org/spreadsheetml/2006/main" count="698" uniqueCount="299">
  <si>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</si>
  <si>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</si>
  <si>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</si>
  <si>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</si>
  <si>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</si>
  <si>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</si>
  <si>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</si>
  <si>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</si>
  <si>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</si>
  <si>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</si>
  <si>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</si>
  <si>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</si>
  <si>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</si>
  <si>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</si>
  <si>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</si>
  <si>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</si>
  <si>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</si>
  <si>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</si>
  <si>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</si>
  <si>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</si>
  <si>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</si>
  <si>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</si>
  <si>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</si>
  <si>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</si>
  <si>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</si>
  <si>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</si>
  <si>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</si>
  <si>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</si>
  <si>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</si>
  <si>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</si>
  <si>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</si>
  <si>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</si>
  <si>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</si>
  <si>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</si>
  <si>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</si>
  <si>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</si>
  <si>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</si>
  <si>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</si>
  <si>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</si>
  <si>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</si>
  <si>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</si>
  <si>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</si>
  <si>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</si>
  <si>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</si>
  <si>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</si>
  <si>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</si>
  <si>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</si>
  <si>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</si>
  <si>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</si>
  <si>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</si>
  <si>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</si>
  <si>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</si>
  <si>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</si>
  <si>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</si>
  <si>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</si>
  <si>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</si>
  <si>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</si>
  <si>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</si>
  <si>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</si>
  <si>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</si>
  <si>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</si>
  <si>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</si>
  <si>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</si>
  <si>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</si>
  <si>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</si>
  <si>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</si>
  <si>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</si>
  <si>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</si>
  <si>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</si>
  <si>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</si>
  <si>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</si>
  <si>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</si>
  <si>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</si>
  <si>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</si>
  <si>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</si>
  <si>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</si>
  <si>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</si>
  <si>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</si>
  <si>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</si>
  <si>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</si>
  <si>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</si>
  <si>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</si>
  <si>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</si>
  <si>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</si>
  <si>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</si>
  <si>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</si>
  <si>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</si>
  <si>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</si>
  <si>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</si>
  <si>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</si>
  <si>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</si>
  <si>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</si>
  <si>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</si>
  <si>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</si>
  <si>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</si>
  <si>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</si>
  <si>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</si>
  <si>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</si>
  <si>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</si>
  <si>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</si>
  <si>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</si>
  <si>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</si>
  <si>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</si>
  <si>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</si>
  <si>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</si>
  <si>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</si>
  <si>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</si>
  <si>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</si>
  <si>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</si>
  <si>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</si>
  <si>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</si>
  <si>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</si>
  <si>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</si>
  <si>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</si>
  <si>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</si>
  <si>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</si>
  <si>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</si>
  <si>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</si>
  <si>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</si>
  <si>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</si>
  <si>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</si>
  <si>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</si>
  <si>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</si>
  <si>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</si>
  <si>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</si>
  <si>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</si>
  <si>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</si>
  <si>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</si>
  <si>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</si>
  <si>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</si>
  <si>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</si>
  <si>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</si>
  <si>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</si>
  <si>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</si>
  <si>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</si>
  <si>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</si>
  <si>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</si>
  <si>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</si>
  <si>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</si>
  <si>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</si>
  <si>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</si>
  <si>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</si>
  <si>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</si>
  <si>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</si>
  <si>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</si>
  <si>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</si>
  <si>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</si>
  <si>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</si>
  <si>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</si>
  <si>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</si>
  <si>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</si>
  <si>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</si>
  <si>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</si>
  <si>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</si>
  <si>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</si>
  <si>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</si>
  <si>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</si>
  <si>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</si>
  <si>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</si>
  <si>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</si>
  <si>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</si>
  <si>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</si>
  <si>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</si>
  <si>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</si>
  <si>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</si>
  <si>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</si>
  <si>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</si>
  <si>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</si>
  <si>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</si>
  <si>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</si>
  <si>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</si>
  <si>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</si>
  <si>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</si>
  <si>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</si>
  <si>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</si>
  <si>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</si>
  <si>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</si>
  <si>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</si>
  <si>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</si>
  <si>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</si>
  <si>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</si>
  <si>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</si>
  <si>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</si>
  <si>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</si>
  <si>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</si>
  <si>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</si>
  <si>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</si>
  <si>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</si>
  <si>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</si>
  <si>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</si>
  <si>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</si>
  <si>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</si>
  <si>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</si>
  <si>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</si>
  <si>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</si>
  <si>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</si>
  <si>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</si>
  <si>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</si>
  <si>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</si>
  <si>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</si>
  <si>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</si>
  <si>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</si>
  <si>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</si>
  <si>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</si>
  <si>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</si>
  <si>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</si>
  <si>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</si>
  <si>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</si>
  <si>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</si>
  <si>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</si>
  <si>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</si>
  <si>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</si>
  <si>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</si>
  <si>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</si>
  <si>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</si>
  <si>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</si>
  <si>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</si>
  <si>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</si>
  <si>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</si>
  <si>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</si>
  <si>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</si>
  <si>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</si>
  <si>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</si>
  <si>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</si>
  <si>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</si>
  <si>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</si>
  <si>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</si>
  <si>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</si>
  <si>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</si>
  <si>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</si>
  <si>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</si>
  <si>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</si>
  <si>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</si>
  <si>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</si>
  <si>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</si>
  <si>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</si>
  <si>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</si>
  <si>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</si>
  <si>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</si>
  <si>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</si>
  <si>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</si>
  <si>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</si>
  <si>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</si>
  <si>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</si>
  <si>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</si>
  <si>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</si>
  <si>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</si>
  <si>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</si>
  <si>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</si>
  <si>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</si>
  <si>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</si>
  <si>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</si>
  <si>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</si>
  <si>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</si>
  <si>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</si>
  <si>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</si>
  <si>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</si>
  <si>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</si>
  <si>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</si>
  <si>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</si>
  <si>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</si>
  <si>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</si>
  <si>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</si>
  <si>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</si>
  <si>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</si>
  <si>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</si>
  <si>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</si>
  <si>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</si>
  <si>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</si>
  <si>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</si>
  <si>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</si>
  <si>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</si>
  <si>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</si>
  <si>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</si>
  <si>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</si>
  <si>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</si>
  <si>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</si>
  <si>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</si>
  <si>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</si>
  <si>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</si>
  <si>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</si>
  <si>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</si>
  <si>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</si>
  <si>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MARGARITA MARIA DIAZ CASAS</t>
  </si>
  <si>
    <t>C.C. No. 45.565.585</t>
  </si>
  <si>
    <t>TELEFONO: 4320410</t>
  </si>
  <si>
    <t>Ej.Giro %</t>
  </si>
  <si>
    <t>Giros Acumul Tesoral</t>
  </si>
  <si>
    <t>DIRECTORA GENERAL</t>
  </si>
  <si>
    <t>3-100-I001</t>
  </si>
  <si>
    <t>VA-Administrados de destinación especifica</t>
  </si>
  <si>
    <t>Multas y sanciones</t>
  </si>
  <si>
    <t>13103</t>
  </si>
  <si>
    <t>Gastos diversos</t>
  </si>
  <si>
    <t>RUTH ERLEY ROJAS PULGARÍN</t>
  </si>
  <si>
    <t>RESPONSABLE DE PRESUPUESTO (e )</t>
  </si>
  <si>
    <t>C.C. No. 52.157.092 DE BOGOTÁ</t>
  </si>
  <si>
    <t>MES: OCTUBRE DE 2021</t>
  </si>
  <si>
    <t>02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</si>
</sst>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43" fontId="1" fillId="0" borderId="10" xfId="1" applyNumberFormat="1" applyFont="1" applyBorder="1" applyAlignment="1">
      <alignment vertical="center"/>
    </xf>
    <xf numFmtId="10" fontId="0" fillId="0" borderId="0" xfId="44" applyNumberFormat="1" applyFont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1" fillId="0" borderId="10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Fill="1"/>
    <xf numFmtId="0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18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1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3" fontId="22" fillId="0" borderId="0" xfId="0" applyNumberFormat="1" applyFont="1"/>
    <xf numFmtId="166" fontId="0" fillId="0" borderId="0" xfId="44" applyNumberFormat="1" applyFont="1" applyAlignment="1">
      <alignment vertical="center"/>
    </xf>
    <xf numFmtId="164" fontId="0" fillId="0" borderId="0" xfId="44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6"/>
  <sheetViews>
    <sheetView tabSelected="1" topLeftCell="J169" zoomScaleNormal="100" workbookViewId="0">
      <selection activeCell="V187" sqref="V187"/>
    </sheetView>
  </sheetViews>
  <sheetFormatPr baseColWidth="10" defaultRowHeight="15" x14ac:dyDescent="0.25"/>
  <cols>
    <col min="1" max="1" width="2" hidden="1" customWidth="1"/>
    <col min="2" max="2" width="21.85546875" style="66" customWidth="1"/>
    <col min="3" max="3" width="42.85546875" style="24" customWidth="1"/>
    <col min="4" max="4" width="15.28515625" style="35" customWidth="1"/>
    <col min="5" max="5" width="14.5703125" style="35" customWidth="1"/>
    <col min="6" max="6" width="12.85546875" style="35" customWidth="1"/>
    <col min="7" max="7" width="15.5703125" style="35" customWidth="1"/>
    <col min="8" max="8" width="11.5703125" style="35" customWidth="1"/>
    <col min="9" max="9" width="14.85546875" style="35" customWidth="1"/>
    <col min="10" max="10" width="14.140625" style="35" customWidth="1"/>
    <col min="11" max="11" width="15.28515625" style="35" customWidth="1"/>
    <col min="12" max="12" width="14.5703125" style="35" customWidth="1"/>
    <col min="13" max="13" width="14.140625" style="35" customWidth="1"/>
    <col min="14" max="14" width="15.28515625" style="35" customWidth="1"/>
    <col min="15" max="15" width="14" style="35" customWidth="1"/>
    <col min="16" max="16" width="7.42578125" style="36" customWidth="1"/>
    <col min="17" max="17" width="15.42578125" style="35" customWidth="1"/>
    <col min="18" max="18" width="14.42578125" style="35" customWidth="1"/>
    <col min="19" max="19" width="14" style="35" customWidth="1"/>
    <col min="20" max="20" width="6.7109375" style="36" customWidth="1"/>
    <col min="21" max="22" width="14.140625" style="35" customWidth="1"/>
    <col min="23" max="23" width="10.85546875" style="35" customWidth="1"/>
    <col min="24" max="28" width="11.42578125" style="1"/>
  </cols>
  <sheetData>
    <row r="1" spans="2:28" x14ac:dyDescent="0.25">
      <c r="B1" s="70" t="s">
        <v>277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2:28" x14ac:dyDescent="0.25">
      <c r="B2" s="70" t="s">
        <v>278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2:28" x14ac:dyDescent="0.25">
      <c r="B3" s="70" t="s">
        <v>279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2:28" x14ac:dyDescent="0.25">
      <c r="B4" s="53"/>
      <c r="C4" s="19"/>
      <c r="D4" s="18"/>
      <c r="E4" s="18"/>
      <c r="F4" s="18"/>
      <c r="G4" s="18"/>
      <c r="H4" s="18"/>
      <c r="I4" s="18"/>
      <c r="J4" s="18"/>
      <c r="K4" s="18"/>
      <c r="L4" s="20"/>
      <c r="M4" s="18"/>
      <c r="N4" s="18"/>
      <c r="O4" s="21"/>
      <c r="P4" s="22"/>
      <c r="Q4" s="23"/>
      <c r="R4" s="23"/>
      <c r="S4" s="23"/>
      <c r="T4" s="22"/>
      <c r="U4" s="23"/>
      <c r="V4" s="23"/>
      <c r="W4" s="23"/>
    </row>
    <row r="5" spans="2:28" x14ac:dyDescent="0.25">
      <c r="B5" s="70" t="s">
        <v>280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2:28" x14ac:dyDescent="0.25">
      <c r="B6" s="70" t="s">
        <v>281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2:28" x14ac:dyDescent="0.25">
      <c r="B7" s="70" t="s">
        <v>297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2:28" x14ac:dyDescent="0.25">
      <c r="B8" s="70" t="s">
        <v>282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2:28" x14ac:dyDescent="0.25">
      <c r="B9" s="70" t="s">
        <v>298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2:28" ht="6.75" customHeight="1" x14ac:dyDescent="0.25">
      <c r="B10" s="54"/>
      <c r="F10" s="48"/>
      <c r="G10" s="69"/>
      <c r="I10" s="67"/>
      <c r="K10" s="68"/>
      <c r="L10" s="48"/>
    </row>
    <row r="11" spans="2:28" s="31" customFormat="1" ht="45" x14ac:dyDescent="0.25">
      <c r="B11" s="55" t="s">
        <v>172</v>
      </c>
      <c r="C11" s="8" t="s">
        <v>173</v>
      </c>
      <c r="D11" s="28" t="s">
        <v>0</v>
      </c>
      <c r="E11" s="28" t="s">
        <v>1</v>
      </c>
      <c r="F11" s="28" t="s">
        <v>2</v>
      </c>
      <c r="G11" s="28" t="s">
        <v>3</v>
      </c>
      <c r="H11" s="28" t="s">
        <v>4</v>
      </c>
      <c r="I11" s="28" t="s">
        <v>5</v>
      </c>
      <c r="J11" s="28" t="s">
        <v>6</v>
      </c>
      <c r="K11" s="28" t="s">
        <v>7</v>
      </c>
      <c r="L11" s="28" t="s">
        <v>8</v>
      </c>
      <c r="M11" s="28" t="s">
        <v>9</v>
      </c>
      <c r="N11" s="28" t="s">
        <v>10</v>
      </c>
      <c r="O11" s="28" t="s">
        <v>11</v>
      </c>
      <c r="P11" s="29" t="s">
        <v>12</v>
      </c>
      <c r="Q11" s="28" t="s">
        <v>13</v>
      </c>
      <c r="R11" s="28" t="s">
        <v>14</v>
      </c>
      <c r="S11" s="28" t="s">
        <v>15</v>
      </c>
      <c r="T11" s="29" t="s">
        <v>286</v>
      </c>
      <c r="U11" s="28" t="s">
        <v>17</v>
      </c>
      <c r="V11" s="28" t="s">
        <v>287</v>
      </c>
      <c r="W11" s="28" t="s">
        <v>19</v>
      </c>
      <c r="X11" s="30"/>
      <c r="Y11" s="30"/>
      <c r="Z11" s="30"/>
      <c r="AA11" s="30"/>
      <c r="AB11" s="30"/>
    </row>
    <row r="12" spans="2:28" s="13" customFormat="1" x14ac:dyDescent="0.25">
      <c r="B12" s="56" t="s">
        <v>174</v>
      </c>
      <c r="C12" s="44" t="s">
        <v>175</v>
      </c>
      <c r="D12" s="38">
        <f>+D13+D119</f>
        <v>14821280000</v>
      </c>
      <c r="E12" s="38">
        <f t="shared" ref="E12:W12" si="0">+E13+E119</f>
        <v>0</v>
      </c>
      <c r="F12" s="38">
        <f t="shared" si="0"/>
        <v>618114685</v>
      </c>
      <c r="G12" s="38">
        <f t="shared" si="0"/>
        <v>15439394685</v>
      </c>
      <c r="H12" s="38">
        <f t="shared" si="0"/>
        <v>0</v>
      </c>
      <c r="I12" s="38">
        <f t="shared" si="0"/>
        <v>15439394685</v>
      </c>
      <c r="J12" s="38">
        <f t="shared" si="0"/>
        <v>528742762</v>
      </c>
      <c r="K12" s="38">
        <f t="shared" si="0"/>
        <v>13328000695</v>
      </c>
      <c r="L12" s="38">
        <f t="shared" si="0"/>
        <v>2111393990</v>
      </c>
      <c r="M12" s="38">
        <f t="shared" si="0"/>
        <v>518197758</v>
      </c>
      <c r="N12" s="38">
        <f t="shared" si="0"/>
        <v>12299957488</v>
      </c>
      <c r="O12" s="38">
        <f t="shared" si="0"/>
        <v>1028043207</v>
      </c>
      <c r="P12" s="39">
        <f>N12/I12*100</f>
        <v>79.666060353712638</v>
      </c>
      <c r="Q12" s="38">
        <f t="shared" si="0"/>
        <v>1334451605</v>
      </c>
      <c r="R12" s="38">
        <f t="shared" si="0"/>
        <v>9192188881</v>
      </c>
      <c r="S12" s="38">
        <f t="shared" si="0"/>
        <v>3107768607</v>
      </c>
      <c r="T12" s="39">
        <f>R12/I12*100</f>
        <v>59.537236197029053</v>
      </c>
      <c r="U12" s="38">
        <f t="shared" si="0"/>
        <v>1334451605</v>
      </c>
      <c r="V12" s="38">
        <f t="shared" si="0"/>
        <v>9192188881</v>
      </c>
      <c r="W12" s="38">
        <f t="shared" si="0"/>
        <v>0</v>
      </c>
      <c r="X12" s="12"/>
      <c r="Y12" s="12"/>
      <c r="Z12" s="12"/>
      <c r="AA12" s="12"/>
      <c r="AB12" s="12"/>
    </row>
    <row r="13" spans="2:28" s="13" customFormat="1" x14ac:dyDescent="0.25">
      <c r="B13" s="56" t="s">
        <v>176</v>
      </c>
      <c r="C13" s="44" t="s">
        <v>177</v>
      </c>
      <c r="D13" s="38">
        <f>+D15+D53+D117</f>
        <v>5181213000</v>
      </c>
      <c r="E13" s="38">
        <f t="shared" ref="E13:W13" si="1">+E15+E53+E117</f>
        <v>0</v>
      </c>
      <c r="F13" s="38">
        <f t="shared" si="1"/>
        <v>-33000000</v>
      </c>
      <c r="G13" s="38">
        <f t="shared" si="1"/>
        <v>5148213000</v>
      </c>
      <c r="H13" s="38">
        <f t="shared" si="1"/>
        <v>0</v>
      </c>
      <c r="I13" s="38">
        <f t="shared" si="1"/>
        <v>5148213000</v>
      </c>
      <c r="J13" s="38">
        <f t="shared" si="1"/>
        <v>291662799</v>
      </c>
      <c r="K13" s="38">
        <f t="shared" si="1"/>
        <v>3765045442</v>
      </c>
      <c r="L13" s="38">
        <f t="shared" si="1"/>
        <v>1383167558</v>
      </c>
      <c r="M13" s="38">
        <f t="shared" si="1"/>
        <v>332429995</v>
      </c>
      <c r="N13" s="38">
        <f t="shared" si="1"/>
        <v>3608358475</v>
      </c>
      <c r="O13" s="38">
        <f t="shared" si="1"/>
        <v>156686967</v>
      </c>
      <c r="P13" s="39">
        <f t="shared" ref="P13:P18" si="2">N13/I13*100</f>
        <v>70.089533494437788</v>
      </c>
      <c r="Q13" s="38">
        <f t="shared" si="1"/>
        <v>373955844</v>
      </c>
      <c r="R13" s="38">
        <f t="shared" si="1"/>
        <v>3377870906</v>
      </c>
      <c r="S13" s="38">
        <f t="shared" si="1"/>
        <v>230487569</v>
      </c>
      <c r="T13" s="39">
        <f t="shared" ref="T13:T18" si="3">R13/I13*100</f>
        <v>65.612493228232779</v>
      </c>
      <c r="U13" s="38">
        <f t="shared" si="1"/>
        <v>373955844</v>
      </c>
      <c r="V13" s="38">
        <f t="shared" si="1"/>
        <v>3377870906</v>
      </c>
      <c r="W13" s="38">
        <f t="shared" si="1"/>
        <v>0</v>
      </c>
      <c r="X13" s="12"/>
      <c r="Y13" s="12"/>
      <c r="Z13" s="12"/>
      <c r="AA13" s="12"/>
      <c r="AB13" s="12"/>
    </row>
    <row r="14" spans="2:28" s="13" customFormat="1" x14ac:dyDescent="0.25">
      <c r="B14" s="56" t="s">
        <v>22</v>
      </c>
      <c r="C14" s="44" t="s">
        <v>274</v>
      </c>
      <c r="D14" s="38">
        <f>+D15+D53+D117</f>
        <v>5181213000</v>
      </c>
      <c r="E14" s="38">
        <f t="shared" ref="E14:W14" si="4">+E15+E53+E117</f>
        <v>0</v>
      </c>
      <c r="F14" s="38">
        <f t="shared" si="4"/>
        <v>-33000000</v>
      </c>
      <c r="G14" s="38">
        <f t="shared" si="4"/>
        <v>5148213000</v>
      </c>
      <c r="H14" s="38">
        <f t="shared" si="4"/>
        <v>0</v>
      </c>
      <c r="I14" s="38">
        <f t="shared" si="4"/>
        <v>5148213000</v>
      </c>
      <c r="J14" s="38">
        <f t="shared" si="4"/>
        <v>291662799</v>
      </c>
      <c r="K14" s="38">
        <f t="shared" si="4"/>
        <v>3765045442</v>
      </c>
      <c r="L14" s="38">
        <f t="shared" si="4"/>
        <v>1383167558</v>
      </c>
      <c r="M14" s="38">
        <f t="shared" si="4"/>
        <v>332429995</v>
      </c>
      <c r="N14" s="38">
        <f t="shared" si="4"/>
        <v>3608358475</v>
      </c>
      <c r="O14" s="38">
        <f t="shared" si="4"/>
        <v>156686967</v>
      </c>
      <c r="P14" s="39">
        <f t="shared" si="2"/>
        <v>70.089533494437788</v>
      </c>
      <c r="Q14" s="38">
        <f t="shared" si="4"/>
        <v>373955844</v>
      </c>
      <c r="R14" s="38">
        <f t="shared" si="4"/>
        <v>3377870906</v>
      </c>
      <c r="S14" s="38">
        <f t="shared" si="4"/>
        <v>230487569</v>
      </c>
      <c r="T14" s="39">
        <f t="shared" si="3"/>
        <v>65.612493228232779</v>
      </c>
      <c r="U14" s="38">
        <f t="shared" si="4"/>
        <v>373955844</v>
      </c>
      <c r="V14" s="38">
        <f t="shared" si="4"/>
        <v>3377870906</v>
      </c>
      <c r="W14" s="38">
        <f t="shared" si="4"/>
        <v>0</v>
      </c>
      <c r="X14" s="12"/>
      <c r="Y14" s="12"/>
      <c r="Z14" s="12"/>
      <c r="AA14" s="12"/>
      <c r="AB14" s="12"/>
    </row>
    <row r="15" spans="2:28" s="13" customFormat="1" x14ac:dyDescent="0.25">
      <c r="B15" s="57" t="s">
        <v>178</v>
      </c>
      <c r="C15" s="37" t="s">
        <v>179</v>
      </c>
      <c r="D15" s="38">
        <f>+D16</f>
        <v>4041213000</v>
      </c>
      <c r="E15" s="38">
        <f t="shared" ref="E15:W15" si="5">+E16</f>
        <v>0</v>
      </c>
      <c r="F15" s="38">
        <f t="shared" si="5"/>
        <v>-33000000</v>
      </c>
      <c r="G15" s="38">
        <f t="shared" si="5"/>
        <v>4008213000</v>
      </c>
      <c r="H15" s="38">
        <f t="shared" si="5"/>
        <v>0</v>
      </c>
      <c r="I15" s="38">
        <f t="shared" si="5"/>
        <v>4008213000</v>
      </c>
      <c r="J15" s="38">
        <f t="shared" si="5"/>
        <v>310159670</v>
      </c>
      <c r="K15" s="38">
        <f t="shared" si="5"/>
        <v>2866750684</v>
      </c>
      <c r="L15" s="38">
        <f t="shared" si="5"/>
        <v>1141462316</v>
      </c>
      <c r="M15" s="38">
        <f t="shared" si="5"/>
        <v>306840500</v>
      </c>
      <c r="N15" s="38">
        <f t="shared" si="5"/>
        <v>2857788453</v>
      </c>
      <c r="O15" s="38">
        <f t="shared" si="5"/>
        <v>8962231</v>
      </c>
      <c r="P15" s="39">
        <f t="shared" si="2"/>
        <v>71.29831805345674</v>
      </c>
      <c r="Q15" s="38">
        <f t="shared" si="5"/>
        <v>306840500</v>
      </c>
      <c r="R15" s="38">
        <f t="shared" si="5"/>
        <v>2857788453</v>
      </c>
      <c r="S15" s="38">
        <f t="shared" si="5"/>
        <v>0</v>
      </c>
      <c r="T15" s="39">
        <f t="shared" si="3"/>
        <v>71.29831805345674</v>
      </c>
      <c r="U15" s="38">
        <f t="shared" si="5"/>
        <v>306840500</v>
      </c>
      <c r="V15" s="38">
        <f t="shared" si="5"/>
        <v>2857788453</v>
      </c>
      <c r="W15" s="38">
        <f t="shared" si="5"/>
        <v>0</v>
      </c>
      <c r="X15" s="12"/>
      <c r="Y15" s="12"/>
      <c r="Z15" s="12"/>
      <c r="AA15" s="12"/>
      <c r="AB15" s="12"/>
    </row>
    <row r="16" spans="2:28" s="13" customFormat="1" x14ac:dyDescent="0.25">
      <c r="B16" s="57" t="s">
        <v>180</v>
      </c>
      <c r="C16" s="37" t="s">
        <v>181</v>
      </c>
      <c r="D16" s="38">
        <f>+D17+D31+D49</f>
        <v>4041213000</v>
      </c>
      <c r="E16" s="38">
        <f t="shared" ref="E16:W16" si="6">+E17+E31+E49</f>
        <v>0</v>
      </c>
      <c r="F16" s="38">
        <f t="shared" si="6"/>
        <v>-33000000</v>
      </c>
      <c r="G16" s="38">
        <f t="shared" si="6"/>
        <v>4008213000</v>
      </c>
      <c r="H16" s="38">
        <f t="shared" si="6"/>
        <v>0</v>
      </c>
      <c r="I16" s="38">
        <f t="shared" si="6"/>
        <v>4008213000</v>
      </c>
      <c r="J16" s="38">
        <f t="shared" si="6"/>
        <v>310159670</v>
      </c>
      <c r="K16" s="38">
        <f t="shared" si="6"/>
        <v>2866750684</v>
      </c>
      <c r="L16" s="38">
        <f t="shared" si="6"/>
        <v>1141462316</v>
      </c>
      <c r="M16" s="38">
        <f t="shared" si="6"/>
        <v>306840500</v>
      </c>
      <c r="N16" s="38">
        <f t="shared" si="6"/>
        <v>2857788453</v>
      </c>
      <c r="O16" s="38">
        <f t="shared" si="6"/>
        <v>8962231</v>
      </c>
      <c r="P16" s="39">
        <f t="shared" si="2"/>
        <v>71.29831805345674</v>
      </c>
      <c r="Q16" s="38">
        <f t="shared" si="6"/>
        <v>306840500</v>
      </c>
      <c r="R16" s="38">
        <f t="shared" si="6"/>
        <v>2857788453</v>
      </c>
      <c r="S16" s="38">
        <f t="shared" si="6"/>
        <v>0</v>
      </c>
      <c r="T16" s="39">
        <f t="shared" si="3"/>
        <v>71.29831805345674</v>
      </c>
      <c r="U16" s="38">
        <f t="shared" si="6"/>
        <v>306840500</v>
      </c>
      <c r="V16" s="38">
        <f t="shared" si="6"/>
        <v>2857788453</v>
      </c>
      <c r="W16" s="38">
        <f t="shared" si="6"/>
        <v>0</v>
      </c>
      <c r="X16" s="12"/>
      <c r="Y16" s="12"/>
      <c r="Z16" s="12"/>
      <c r="AA16" s="12"/>
      <c r="AB16" s="12"/>
    </row>
    <row r="17" spans="2:28" s="13" customFormat="1" x14ac:dyDescent="0.25">
      <c r="B17" s="57" t="s">
        <v>182</v>
      </c>
      <c r="C17" s="37" t="s">
        <v>183</v>
      </c>
      <c r="D17" s="38">
        <f>+D18+D28</f>
        <v>2916159000</v>
      </c>
      <c r="E17" s="38">
        <f t="shared" ref="E17:W17" si="7">+E18+E28</f>
        <v>-2900000</v>
      </c>
      <c r="F17" s="38">
        <f t="shared" si="7"/>
        <v>-63087544</v>
      </c>
      <c r="G17" s="38">
        <f t="shared" si="7"/>
        <v>2853071456</v>
      </c>
      <c r="H17" s="38">
        <f t="shared" si="7"/>
        <v>0</v>
      </c>
      <c r="I17" s="38">
        <f t="shared" si="7"/>
        <v>2853071456</v>
      </c>
      <c r="J17" s="38">
        <f t="shared" si="7"/>
        <v>221929695</v>
      </c>
      <c r="K17" s="38">
        <f t="shared" si="7"/>
        <v>2157902673</v>
      </c>
      <c r="L17" s="38">
        <f t="shared" si="7"/>
        <v>695168783</v>
      </c>
      <c r="M17" s="38">
        <f t="shared" si="7"/>
        <v>220825069</v>
      </c>
      <c r="N17" s="38">
        <f t="shared" si="7"/>
        <v>2154001930</v>
      </c>
      <c r="O17" s="38">
        <f t="shared" si="7"/>
        <v>3900743</v>
      </c>
      <c r="P17" s="39">
        <f t="shared" si="2"/>
        <v>75.497650977866002</v>
      </c>
      <c r="Q17" s="38">
        <f t="shared" si="7"/>
        <v>220825069</v>
      </c>
      <c r="R17" s="38">
        <f t="shared" si="7"/>
        <v>2154001930</v>
      </c>
      <c r="S17" s="38">
        <f t="shared" si="7"/>
        <v>0</v>
      </c>
      <c r="T17" s="39">
        <f t="shared" si="3"/>
        <v>75.497650977866002</v>
      </c>
      <c r="U17" s="38">
        <f t="shared" si="7"/>
        <v>220825069</v>
      </c>
      <c r="V17" s="38">
        <f t="shared" si="7"/>
        <v>2154001930</v>
      </c>
      <c r="W17" s="38">
        <f t="shared" si="7"/>
        <v>0</v>
      </c>
      <c r="X17" s="12"/>
      <c r="Y17" s="12"/>
      <c r="Z17" s="12"/>
      <c r="AA17" s="12"/>
      <c r="AB17" s="12"/>
    </row>
    <row r="18" spans="2:28" s="13" customFormat="1" x14ac:dyDescent="0.25">
      <c r="B18" s="57" t="s">
        <v>184</v>
      </c>
      <c r="C18" s="37" t="s">
        <v>185</v>
      </c>
      <c r="D18" s="38">
        <f>SUM(D19:D27)</f>
        <v>2386685000</v>
      </c>
      <c r="E18" s="38">
        <f t="shared" ref="E18:W18" si="8">SUM(E19:E27)</f>
        <v>-2900000</v>
      </c>
      <c r="F18" s="38">
        <f t="shared" si="8"/>
        <v>-63087544</v>
      </c>
      <c r="G18" s="38">
        <f t="shared" si="8"/>
        <v>2323597456</v>
      </c>
      <c r="H18" s="38">
        <f t="shared" si="8"/>
        <v>0</v>
      </c>
      <c r="I18" s="38">
        <f t="shared" si="8"/>
        <v>2323597456</v>
      </c>
      <c r="J18" s="38">
        <f t="shared" si="8"/>
        <v>180983479</v>
      </c>
      <c r="K18" s="38">
        <f t="shared" si="8"/>
        <v>1745437005</v>
      </c>
      <c r="L18" s="38">
        <f t="shared" si="8"/>
        <v>578160451</v>
      </c>
      <c r="M18" s="38">
        <f t="shared" si="8"/>
        <v>179878853</v>
      </c>
      <c r="N18" s="38">
        <f t="shared" si="8"/>
        <v>1741536262</v>
      </c>
      <c r="O18" s="38">
        <f t="shared" si="8"/>
        <v>3900743</v>
      </c>
      <c r="P18" s="39">
        <f t="shared" si="2"/>
        <v>74.949998654155863</v>
      </c>
      <c r="Q18" s="38">
        <f t="shared" si="8"/>
        <v>179878853</v>
      </c>
      <c r="R18" s="38">
        <f t="shared" si="8"/>
        <v>1741536262</v>
      </c>
      <c r="S18" s="38">
        <f t="shared" si="8"/>
        <v>0</v>
      </c>
      <c r="T18" s="39">
        <f t="shared" si="3"/>
        <v>74.949998654155863</v>
      </c>
      <c r="U18" s="38">
        <f t="shared" si="8"/>
        <v>179878853</v>
      </c>
      <c r="V18" s="38">
        <f t="shared" si="8"/>
        <v>1741536262</v>
      </c>
      <c r="W18" s="38">
        <f t="shared" si="8"/>
        <v>0</v>
      </c>
      <c r="X18" s="12"/>
      <c r="Y18" s="12"/>
      <c r="Z18" s="12"/>
      <c r="AA18" s="12"/>
      <c r="AB18" s="12"/>
    </row>
    <row r="19" spans="2:28" x14ac:dyDescent="0.25">
      <c r="B19" s="58" t="s">
        <v>20</v>
      </c>
      <c r="C19" s="32" t="s">
        <v>21</v>
      </c>
      <c r="D19" s="40">
        <v>1507476000</v>
      </c>
      <c r="E19" s="40">
        <v>0</v>
      </c>
      <c r="F19" s="40">
        <v>21000000</v>
      </c>
      <c r="G19" s="40">
        <v>1528476000</v>
      </c>
      <c r="H19" s="40">
        <v>0</v>
      </c>
      <c r="I19" s="40">
        <v>1528476000</v>
      </c>
      <c r="J19" s="40">
        <v>131691240</v>
      </c>
      <c r="K19" s="40">
        <v>1225668740</v>
      </c>
      <c r="L19" s="40">
        <v>302807260</v>
      </c>
      <c r="M19" s="40">
        <v>131691240</v>
      </c>
      <c r="N19" s="40">
        <v>1225668740</v>
      </c>
      <c r="O19" s="40">
        <v>0</v>
      </c>
      <c r="P19" s="41">
        <v>80.188900000000004</v>
      </c>
      <c r="Q19" s="40">
        <v>131691240</v>
      </c>
      <c r="R19" s="40">
        <v>1225668740</v>
      </c>
      <c r="S19" s="40">
        <v>0</v>
      </c>
      <c r="T19" s="41">
        <v>80.188900000000004</v>
      </c>
      <c r="U19" s="40">
        <v>131691240</v>
      </c>
      <c r="V19" s="40">
        <v>1225668740</v>
      </c>
      <c r="W19" s="40">
        <v>0</v>
      </c>
    </row>
    <row r="20" spans="2:28" x14ac:dyDescent="0.25">
      <c r="B20" s="58" t="s">
        <v>24</v>
      </c>
      <c r="C20" s="32" t="s">
        <v>25</v>
      </c>
      <c r="D20" s="40">
        <v>206306000</v>
      </c>
      <c r="E20" s="40">
        <v>0</v>
      </c>
      <c r="F20" s="40">
        <v>-15613346</v>
      </c>
      <c r="G20" s="40">
        <v>190692654</v>
      </c>
      <c r="H20" s="40">
        <v>0</v>
      </c>
      <c r="I20" s="40">
        <v>190692654</v>
      </c>
      <c r="J20" s="40">
        <v>16753873</v>
      </c>
      <c r="K20" s="40">
        <v>155842744</v>
      </c>
      <c r="L20" s="40">
        <v>34849910</v>
      </c>
      <c r="M20" s="40">
        <v>16753873</v>
      </c>
      <c r="N20" s="40">
        <v>155842744</v>
      </c>
      <c r="O20" s="40">
        <v>0</v>
      </c>
      <c r="P20" s="41">
        <v>81.724599999999995</v>
      </c>
      <c r="Q20" s="40">
        <v>16753873</v>
      </c>
      <c r="R20" s="40">
        <v>155842744</v>
      </c>
      <c r="S20" s="40">
        <v>0</v>
      </c>
      <c r="T20" s="41">
        <v>81.724599999999995</v>
      </c>
      <c r="U20" s="40">
        <v>16753873</v>
      </c>
      <c r="V20" s="40">
        <v>155842744</v>
      </c>
      <c r="W20" s="40">
        <v>0</v>
      </c>
    </row>
    <row r="21" spans="2:28" ht="24" x14ac:dyDescent="0.25">
      <c r="B21" s="58" t="s">
        <v>26</v>
      </c>
      <c r="C21" s="32" t="s">
        <v>27</v>
      </c>
      <c r="D21" s="40">
        <v>41079000</v>
      </c>
      <c r="E21" s="40">
        <v>-2900000</v>
      </c>
      <c r="F21" s="40">
        <v>-24286654</v>
      </c>
      <c r="G21" s="40">
        <v>16792346</v>
      </c>
      <c r="H21" s="40">
        <v>0</v>
      </c>
      <c r="I21" s="40">
        <v>16792346</v>
      </c>
      <c r="J21" s="40">
        <v>1071368</v>
      </c>
      <c r="K21" s="40">
        <v>2786705</v>
      </c>
      <c r="L21" s="40">
        <v>14005641</v>
      </c>
      <c r="M21" s="40">
        <v>1071368</v>
      </c>
      <c r="N21" s="40">
        <v>2786705</v>
      </c>
      <c r="O21" s="40">
        <v>0</v>
      </c>
      <c r="P21" s="41">
        <v>16.595099999999999</v>
      </c>
      <c r="Q21" s="40">
        <v>1071368</v>
      </c>
      <c r="R21" s="40">
        <v>2786705</v>
      </c>
      <c r="S21" s="40">
        <v>0</v>
      </c>
      <c r="T21" s="41">
        <v>16.595099999999999</v>
      </c>
      <c r="U21" s="40">
        <v>1071368</v>
      </c>
      <c r="V21" s="40">
        <v>2786705</v>
      </c>
      <c r="W21" s="40">
        <v>0</v>
      </c>
    </row>
    <row r="22" spans="2:28" x14ac:dyDescent="0.25">
      <c r="B22" s="58" t="s">
        <v>28</v>
      </c>
      <c r="C22" s="32" t="s">
        <v>29</v>
      </c>
      <c r="D22" s="40">
        <v>2201000</v>
      </c>
      <c r="E22" s="40">
        <v>0</v>
      </c>
      <c r="F22" s="40">
        <v>400000</v>
      </c>
      <c r="G22" s="40">
        <v>2601000</v>
      </c>
      <c r="H22" s="40">
        <v>0</v>
      </c>
      <c r="I22" s="40">
        <v>2601000</v>
      </c>
      <c r="J22" s="40">
        <v>212908</v>
      </c>
      <c r="K22" s="40">
        <v>2129080</v>
      </c>
      <c r="L22" s="40">
        <v>471920</v>
      </c>
      <c r="M22" s="40">
        <v>212908</v>
      </c>
      <c r="N22" s="40">
        <v>2129080</v>
      </c>
      <c r="O22" s="40">
        <v>0</v>
      </c>
      <c r="P22" s="41">
        <v>81.856200000000001</v>
      </c>
      <c r="Q22" s="40">
        <v>212908</v>
      </c>
      <c r="R22" s="40">
        <v>2129080</v>
      </c>
      <c r="S22" s="40">
        <v>0</v>
      </c>
      <c r="T22" s="41">
        <v>81.856200000000001</v>
      </c>
      <c r="U22" s="40">
        <v>212908</v>
      </c>
      <c r="V22" s="40">
        <v>2129080</v>
      </c>
      <c r="W22" s="40">
        <v>0</v>
      </c>
    </row>
    <row r="23" spans="2:28" x14ac:dyDescent="0.25">
      <c r="B23" s="58" t="s">
        <v>30</v>
      </c>
      <c r="C23" s="32" t="s">
        <v>31</v>
      </c>
      <c r="D23" s="40">
        <v>1550000</v>
      </c>
      <c r="E23" s="40">
        <v>70000</v>
      </c>
      <c r="F23" s="40">
        <v>150000</v>
      </c>
      <c r="G23" s="40">
        <v>1700000</v>
      </c>
      <c r="H23" s="40">
        <v>0</v>
      </c>
      <c r="I23" s="40">
        <v>1700000</v>
      </c>
      <c r="J23" s="40">
        <v>166716</v>
      </c>
      <c r="K23" s="40">
        <v>1356480</v>
      </c>
      <c r="L23" s="40">
        <v>343520</v>
      </c>
      <c r="M23" s="40">
        <v>166716</v>
      </c>
      <c r="N23" s="40">
        <v>1356480</v>
      </c>
      <c r="O23" s="40">
        <v>0</v>
      </c>
      <c r="P23" s="41">
        <v>79.792900000000003</v>
      </c>
      <c r="Q23" s="40">
        <v>166716</v>
      </c>
      <c r="R23" s="40">
        <v>1356480</v>
      </c>
      <c r="S23" s="40">
        <v>0</v>
      </c>
      <c r="T23" s="41">
        <v>79.792900000000003</v>
      </c>
      <c r="U23" s="40">
        <v>166716</v>
      </c>
      <c r="V23" s="40">
        <v>1356480</v>
      </c>
      <c r="W23" s="40">
        <v>0</v>
      </c>
    </row>
    <row r="24" spans="2:28" x14ac:dyDescent="0.25">
      <c r="B24" s="58" t="s">
        <v>32</v>
      </c>
      <c r="C24" s="32" t="s">
        <v>33</v>
      </c>
      <c r="D24" s="40">
        <v>50937000</v>
      </c>
      <c r="E24" s="40">
        <v>500000</v>
      </c>
      <c r="F24" s="40">
        <v>1000000</v>
      </c>
      <c r="G24" s="40">
        <v>51937000</v>
      </c>
      <c r="H24" s="40">
        <v>0</v>
      </c>
      <c r="I24" s="40">
        <v>51937000</v>
      </c>
      <c r="J24" s="40">
        <v>4788917</v>
      </c>
      <c r="K24" s="40">
        <v>42056719</v>
      </c>
      <c r="L24" s="40">
        <v>9880281</v>
      </c>
      <c r="M24" s="40">
        <v>5215260</v>
      </c>
      <c r="N24" s="40">
        <v>42056719</v>
      </c>
      <c r="O24" s="40">
        <v>0</v>
      </c>
      <c r="P24" s="41">
        <v>80.976399999999998</v>
      </c>
      <c r="Q24" s="40">
        <v>5215260</v>
      </c>
      <c r="R24" s="40">
        <v>42056719</v>
      </c>
      <c r="S24" s="40">
        <v>0</v>
      </c>
      <c r="T24" s="41">
        <v>80.976399999999998</v>
      </c>
      <c r="U24" s="40">
        <v>5215260</v>
      </c>
      <c r="V24" s="40">
        <v>42056719</v>
      </c>
      <c r="W24" s="40">
        <v>0</v>
      </c>
    </row>
    <row r="25" spans="2:28" x14ac:dyDescent="0.25">
      <c r="B25" s="58" t="s">
        <v>34</v>
      </c>
      <c r="C25" s="32" t="s">
        <v>35</v>
      </c>
      <c r="D25" s="40">
        <v>225570000</v>
      </c>
      <c r="E25" s="40">
        <v>-570000</v>
      </c>
      <c r="F25" s="40">
        <v>-570000</v>
      </c>
      <c r="G25" s="40">
        <v>225000000</v>
      </c>
      <c r="H25" s="40">
        <v>0</v>
      </c>
      <c r="I25" s="40">
        <v>225000000</v>
      </c>
      <c r="J25" s="40">
        <v>0</v>
      </c>
      <c r="K25" s="40">
        <v>221230244</v>
      </c>
      <c r="L25" s="40">
        <v>3769756</v>
      </c>
      <c r="M25" s="40">
        <v>0</v>
      </c>
      <c r="N25" s="40">
        <v>221230244</v>
      </c>
      <c r="O25" s="40">
        <v>0</v>
      </c>
      <c r="P25" s="41">
        <v>98.324600000000004</v>
      </c>
      <c r="Q25" s="40">
        <v>0</v>
      </c>
      <c r="R25" s="40">
        <v>221230244</v>
      </c>
      <c r="S25" s="40">
        <v>0</v>
      </c>
      <c r="T25" s="41">
        <v>98.324600000000004</v>
      </c>
      <c r="U25" s="40">
        <v>0</v>
      </c>
      <c r="V25" s="40">
        <v>221230244</v>
      </c>
      <c r="W25" s="40">
        <v>0</v>
      </c>
    </row>
    <row r="26" spans="2:28" x14ac:dyDescent="0.25">
      <c r="B26" s="58" t="s">
        <v>36</v>
      </c>
      <c r="C26" s="32" t="s">
        <v>37</v>
      </c>
      <c r="D26" s="40">
        <v>214742000</v>
      </c>
      <c r="E26" s="40">
        <v>0</v>
      </c>
      <c r="F26" s="40">
        <v>3212456</v>
      </c>
      <c r="G26" s="40">
        <v>217954456</v>
      </c>
      <c r="H26" s="40">
        <v>0</v>
      </c>
      <c r="I26" s="40">
        <v>217954456</v>
      </c>
      <c r="J26" s="40">
        <v>12604311</v>
      </c>
      <c r="K26" s="40">
        <v>20893971</v>
      </c>
      <c r="L26" s="40">
        <v>197060485</v>
      </c>
      <c r="M26" s="40">
        <v>11866495</v>
      </c>
      <c r="N26" s="40">
        <v>18567569</v>
      </c>
      <c r="O26" s="40">
        <v>2326402</v>
      </c>
      <c r="P26" s="41">
        <v>8.5190000000000001</v>
      </c>
      <c r="Q26" s="40">
        <v>11866495</v>
      </c>
      <c r="R26" s="40">
        <v>18567569</v>
      </c>
      <c r="S26" s="40">
        <v>0</v>
      </c>
      <c r="T26" s="41">
        <v>8.5190000000000001</v>
      </c>
      <c r="U26" s="40">
        <v>11866495</v>
      </c>
      <c r="V26" s="40">
        <v>18567569</v>
      </c>
      <c r="W26" s="40">
        <v>0</v>
      </c>
    </row>
    <row r="27" spans="2:28" x14ac:dyDescent="0.25">
      <c r="B27" s="58" t="s">
        <v>38</v>
      </c>
      <c r="C27" s="32" t="s">
        <v>39</v>
      </c>
      <c r="D27" s="40">
        <v>136824000</v>
      </c>
      <c r="E27" s="40">
        <v>0</v>
      </c>
      <c r="F27" s="40">
        <v>-48380000</v>
      </c>
      <c r="G27" s="40">
        <v>88444000</v>
      </c>
      <c r="H27" s="40">
        <v>0</v>
      </c>
      <c r="I27" s="40">
        <v>88444000</v>
      </c>
      <c r="J27" s="40">
        <v>13694146</v>
      </c>
      <c r="K27" s="40">
        <v>73472322</v>
      </c>
      <c r="L27" s="40">
        <v>14971678</v>
      </c>
      <c r="M27" s="40">
        <v>12900993</v>
      </c>
      <c r="N27" s="40">
        <v>71897981</v>
      </c>
      <c r="O27" s="40">
        <v>1574341</v>
      </c>
      <c r="P27" s="41">
        <v>81.292100000000005</v>
      </c>
      <c r="Q27" s="40">
        <v>12900993</v>
      </c>
      <c r="R27" s="40">
        <v>71897981</v>
      </c>
      <c r="S27" s="40">
        <v>0</v>
      </c>
      <c r="T27" s="41">
        <v>81.292100000000005</v>
      </c>
      <c r="U27" s="40">
        <v>12900993</v>
      </c>
      <c r="V27" s="40">
        <v>71897981</v>
      </c>
      <c r="W27" s="40">
        <v>0</v>
      </c>
    </row>
    <row r="28" spans="2:28" s="15" customFormat="1" x14ac:dyDescent="0.25">
      <c r="B28" s="57" t="s">
        <v>186</v>
      </c>
      <c r="C28" s="37" t="s">
        <v>187</v>
      </c>
      <c r="D28" s="42">
        <f>+D29+D30</f>
        <v>529474000</v>
      </c>
      <c r="E28" s="42">
        <f t="shared" ref="E28:W28" si="9">+E29+E30</f>
        <v>0</v>
      </c>
      <c r="F28" s="42">
        <f t="shared" si="9"/>
        <v>0</v>
      </c>
      <c r="G28" s="42">
        <f t="shared" si="9"/>
        <v>529474000</v>
      </c>
      <c r="H28" s="42">
        <f t="shared" si="9"/>
        <v>0</v>
      </c>
      <c r="I28" s="42">
        <f t="shared" si="9"/>
        <v>529474000</v>
      </c>
      <c r="J28" s="42">
        <f t="shared" si="9"/>
        <v>40946216</v>
      </c>
      <c r="K28" s="42">
        <f t="shared" si="9"/>
        <v>412465668</v>
      </c>
      <c r="L28" s="42">
        <f t="shared" si="9"/>
        <v>117008332</v>
      </c>
      <c r="M28" s="42">
        <f t="shared" si="9"/>
        <v>40946216</v>
      </c>
      <c r="N28" s="42">
        <f t="shared" si="9"/>
        <v>412465668</v>
      </c>
      <c r="O28" s="42">
        <f t="shared" si="9"/>
        <v>0</v>
      </c>
      <c r="P28" s="43">
        <f>N28/I28*100</f>
        <v>77.90102403517453</v>
      </c>
      <c r="Q28" s="42">
        <f t="shared" si="9"/>
        <v>40946216</v>
      </c>
      <c r="R28" s="42">
        <f t="shared" si="9"/>
        <v>412465668</v>
      </c>
      <c r="S28" s="42">
        <f t="shared" si="9"/>
        <v>0</v>
      </c>
      <c r="T28" s="43">
        <f>R28/I28*100</f>
        <v>77.90102403517453</v>
      </c>
      <c r="U28" s="42">
        <f t="shared" si="9"/>
        <v>40946216</v>
      </c>
      <c r="V28" s="42">
        <f t="shared" si="9"/>
        <v>412465668</v>
      </c>
      <c r="W28" s="42">
        <f t="shared" si="9"/>
        <v>0</v>
      </c>
      <c r="X28" s="14"/>
      <c r="Y28" s="14"/>
      <c r="Z28" s="14"/>
      <c r="AA28" s="14"/>
      <c r="AB28" s="14"/>
    </row>
    <row r="29" spans="2:28" x14ac:dyDescent="0.25">
      <c r="B29" s="58" t="s">
        <v>40</v>
      </c>
      <c r="C29" s="32" t="s">
        <v>41</v>
      </c>
      <c r="D29" s="40">
        <v>13307000</v>
      </c>
      <c r="E29" s="40">
        <v>0</v>
      </c>
      <c r="F29" s="40">
        <v>0</v>
      </c>
      <c r="G29" s="40">
        <v>13307000</v>
      </c>
      <c r="H29" s="40">
        <v>0</v>
      </c>
      <c r="I29" s="40">
        <v>13307000</v>
      </c>
      <c r="J29" s="40">
        <v>724972</v>
      </c>
      <c r="K29" s="40">
        <v>6729223</v>
      </c>
      <c r="L29" s="40">
        <v>6577777</v>
      </c>
      <c r="M29" s="40">
        <v>724972</v>
      </c>
      <c r="N29" s="40">
        <v>6729223</v>
      </c>
      <c r="O29" s="40">
        <v>0</v>
      </c>
      <c r="P29" s="41">
        <v>50.569000000000003</v>
      </c>
      <c r="Q29" s="40">
        <v>724972</v>
      </c>
      <c r="R29" s="40">
        <v>6729223</v>
      </c>
      <c r="S29" s="40">
        <v>0</v>
      </c>
      <c r="T29" s="41">
        <v>50.569000000000003</v>
      </c>
      <c r="U29" s="40">
        <v>724972</v>
      </c>
      <c r="V29" s="40">
        <v>6729223</v>
      </c>
      <c r="W29" s="40">
        <v>0</v>
      </c>
    </row>
    <row r="30" spans="2:28" x14ac:dyDescent="0.25">
      <c r="B30" s="58" t="s">
        <v>42</v>
      </c>
      <c r="C30" s="32" t="s">
        <v>43</v>
      </c>
      <c r="D30" s="40">
        <v>516167000</v>
      </c>
      <c r="E30" s="40">
        <v>0</v>
      </c>
      <c r="F30" s="40">
        <v>0</v>
      </c>
      <c r="G30" s="40">
        <v>516167000</v>
      </c>
      <c r="H30" s="40">
        <v>0</v>
      </c>
      <c r="I30" s="40">
        <v>516167000</v>
      </c>
      <c r="J30" s="40">
        <v>40221244</v>
      </c>
      <c r="K30" s="40">
        <v>405736445</v>
      </c>
      <c r="L30" s="40">
        <v>110430555</v>
      </c>
      <c r="M30" s="40">
        <v>40221244</v>
      </c>
      <c r="N30" s="40">
        <v>405736445</v>
      </c>
      <c r="O30" s="40">
        <v>0</v>
      </c>
      <c r="P30" s="41">
        <v>78.605699999999999</v>
      </c>
      <c r="Q30" s="40">
        <v>40221244</v>
      </c>
      <c r="R30" s="40">
        <v>405736445</v>
      </c>
      <c r="S30" s="40">
        <v>0</v>
      </c>
      <c r="T30" s="41">
        <v>78.605699999999999</v>
      </c>
      <c r="U30" s="40">
        <v>40221244</v>
      </c>
      <c r="V30" s="40">
        <v>405736445</v>
      </c>
      <c r="W30" s="40">
        <v>0</v>
      </c>
    </row>
    <row r="31" spans="2:28" s="15" customFormat="1" x14ac:dyDescent="0.25">
      <c r="B31" s="57" t="s">
        <v>188</v>
      </c>
      <c r="C31" s="37" t="s">
        <v>189</v>
      </c>
      <c r="D31" s="42">
        <f>+D32+D35+D38+D41+D43+D45+D47</f>
        <v>1095824000</v>
      </c>
      <c r="E31" s="42">
        <f t="shared" ref="E31:W31" si="10">+E32+E35+E38+E41+E43+E45+E47</f>
        <v>0</v>
      </c>
      <c r="F31" s="42">
        <f t="shared" si="10"/>
        <v>-33000000</v>
      </c>
      <c r="G31" s="42">
        <f t="shared" si="10"/>
        <v>1062824000</v>
      </c>
      <c r="H31" s="42">
        <f t="shared" si="10"/>
        <v>0</v>
      </c>
      <c r="I31" s="42">
        <f t="shared" si="10"/>
        <v>1062824000</v>
      </c>
      <c r="J31" s="42">
        <f t="shared" si="10"/>
        <v>78839136</v>
      </c>
      <c r="K31" s="42">
        <f t="shared" si="10"/>
        <v>622327771</v>
      </c>
      <c r="L31" s="42">
        <f t="shared" si="10"/>
        <v>440496229</v>
      </c>
      <c r="M31" s="42">
        <f t="shared" si="10"/>
        <v>77881194</v>
      </c>
      <c r="N31" s="42">
        <f t="shared" si="10"/>
        <v>619653224</v>
      </c>
      <c r="O31" s="42">
        <f t="shared" si="10"/>
        <v>2674547</v>
      </c>
      <c r="P31" s="43">
        <f t="shared" ref="P31:P32" si="11">N31/I31*100</f>
        <v>58.302524594852954</v>
      </c>
      <c r="Q31" s="42">
        <f t="shared" si="10"/>
        <v>77881194</v>
      </c>
      <c r="R31" s="42">
        <f t="shared" si="10"/>
        <v>619653224</v>
      </c>
      <c r="S31" s="42">
        <f t="shared" si="10"/>
        <v>0</v>
      </c>
      <c r="T31" s="43">
        <f t="shared" ref="T31:T32" si="12">R31/I31*100</f>
        <v>58.302524594852954</v>
      </c>
      <c r="U31" s="42">
        <f t="shared" si="10"/>
        <v>77881194</v>
      </c>
      <c r="V31" s="42">
        <f t="shared" si="10"/>
        <v>619653224</v>
      </c>
      <c r="W31" s="42">
        <f t="shared" si="10"/>
        <v>0</v>
      </c>
      <c r="X31" s="14"/>
      <c r="Y31" s="14"/>
      <c r="Z31" s="14"/>
      <c r="AA31" s="14"/>
      <c r="AB31" s="14"/>
    </row>
    <row r="32" spans="2:28" s="15" customFormat="1" x14ac:dyDescent="0.25">
      <c r="B32" s="57" t="s">
        <v>190</v>
      </c>
      <c r="C32" s="37" t="s">
        <v>191</v>
      </c>
      <c r="D32" s="42">
        <f>+D33+D34</f>
        <v>315231000</v>
      </c>
      <c r="E32" s="42">
        <f t="shared" ref="E32:W32" si="13">+E33+E34</f>
        <v>-2000000</v>
      </c>
      <c r="F32" s="42">
        <f t="shared" si="13"/>
        <v>-30100000</v>
      </c>
      <c r="G32" s="42">
        <f t="shared" si="13"/>
        <v>285131000</v>
      </c>
      <c r="H32" s="42">
        <f t="shared" si="13"/>
        <v>0</v>
      </c>
      <c r="I32" s="42">
        <f t="shared" si="13"/>
        <v>285131000</v>
      </c>
      <c r="J32" s="42">
        <f t="shared" si="13"/>
        <v>24498067</v>
      </c>
      <c r="K32" s="42">
        <f t="shared" si="13"/>
        <v>220001567</v>
      </c>
      <c r="L32" s="42">
        <f t="shared" si="13"/>
        <v>65129433</v>
      </c>
      <c r="M32" s="42">
        <f t="shared" si="13"/>
        <v>24498067</v>
      </c>
      <c r="N32" s="42">
        <f t="shared" si="13"/>
        <v>220001567</v>
      </c>
      <c r="O32" s="42">
        <f t="shared" si="13"/>
        <v>0</v>
      </c>
      <c r="P32" s="43">
        <f t="shared" si="11"/>
        <v>77.158066643051797</v>
      </c>
      <c r="Q32" s="42">
        <f t="shared" si="13"/>
        <v>24498067</v>
      </c>
      <c r="R32" s="42">
        <f t="shared" si="13"/>
        <v>220001567</v>
      </c>
      <c r="S32" s="42">
        <f t="shared" si="13"/>
        <v>0</v>
      </c>
      <c r="T32" s="43">
        <f t="shared" si="12"/>
        <v>77.158066643051797</v>
      </c>
      <c r="U32" s="42">
        <f t="shared" si="13"/>
        <v>24498067</v>
      </c>
      <c r="V32" s="42">
        <f t="shared" si="13"/>
        <v>220001567</v>
      </c>
      <c r="W32" s="42">
        <f t="shared" si="13"/>
        <v>0</v>
      </c>
      <c r="X32" s="14"/>
      <c r="Y32" s="14"/>
      <c r="Z32" s="14"/>
      <c r="AA32" s="14"/>
      <c r="AB32" s="14"/>
    </row>
    <row r="33" spans="2:28" ht="24" x14ac:dyDescent="0.25">
      <c r="B33" s="58" t="s">
        <v>44</v>
      </c>
      <c r="C33" s="32" t="s">
        <v>45</v>
      </c>
      <c r="D33" s="40">
        <v>165800000</v>
      </c>
      <c r="E33" s="40">
        <v>6000000</v>
      </c>
      <c r="F33" s="40">
        <v>10900000</v>
      </c>
      <c r="G33" s="40">
        <v>176700000</v>
      </c>
      <c r="H33" s="40">
        <v>0</v>
      </c>
      <c r="I33" s="40">
        <v>176700000</v>
      </c>
      <c r="J33" s="40">
        <v>15788902</v>
      </c>
      <c r="K33" s="40">
        <v>141015802</v>
      </c>
      <c r="L33" s="40">
        <v>35684198</v>
      </c>
      <c r="M33" s="40">
        <v>15788902</v>
      </c>
      <c r="N33" s="40">
        <v>141015802</v>
      </c>
      <c r="O33" s="40">
        <v>0</v>
      </c>
      <c r="P33" s="41">
        <v>79.805199999999999</v>
      </c>
      <c r="Q33" s="40">
        <v>15788902</v>
      </c>
      <c r="R33" s="40">
        <v>141015802</v>
      </c>
      <c r="S33" s="40">
        <v>0</v>
      </c>
      <c r="T33" s="41">
        <v>79.805199999999999</v>
      </c>
      <c r="U33" s="40">
        <v>15788902</v>
      </c>
      <c r="V33" s="40">
        <v>141015802</v>
      </c>
      <c r="W33" s="40">
        <v>0</v>
      </c>
    </row>
    <row r="34" spans="2:28" ht="24" x14ac:dyDescent="0.25">
      <c r="B34" s="58" t="s">
        <v>46</v>
      </c>
      <c r="C34" s="32" t="s">
        <v>47</v>
      </c>
      <c r="D34" s="40">
        <v>149431000</v>
      </c>
      <c r="E34" s="40">
        <v>-8000000</v>
      </c>
      <c r="F34" s="40">
        <v>-41000000</v>
      </c>
      <c r="G34" s="40">
        <v>108431000</v>
      </c>
      <c r="H34" s="40">
        <v>0</v>
      </c>
      <c r="I34" s="40">
        <v>108431000</v>
      </c>
      <c r="J34" s="40">
        <v>8709165</v>
      </c>
      <c r="K34" s="40">
        <v>78985765</v>
      </c>
      <c r="L34" s="40">
        <v>29445235</v>
      </c>
      <c r="M34" s="40">
        <v>8709165</v>
      </c>
      <c r="N34" s="40">
        <v>78985765</v>
      </c>
      <c r="O34" s="40">
        <v>0</v>
      </c>
      <c r="P34" s="41">
        <v>72.844300000000004</v>
      </c>
      <c r="Q34" s="40">
        <v>8709165</v>
      </c>
      <c r="R34" s="40">
        <v>78985765</v>
      </c>
      <c r="S34" s="40">
        <v>0</v>
      </c>
      <c r="T34" s="41">
        <v>72.844300000000004</v>
      </c>
      <c r="U34" s="40">
        <v>8709165</v>
      </c>
      <c r="V34" s="40">
        <v>78985765</v>
      </c>
      <c r="W34" s="40">
        <v>0</v>
      </c>
    </row>
    <row r="35" spans="2:28" s="15" customFormat="1" x14ac:dyDescent="0.25">
      <c r="B35" s="57" t="s">
        <v>192</v>
      </c>
      <c r="C35" s="37" t="s">
        <v>193</v>
      </c>
      <c r="D35" s="42">
        <f>+D36+D37</f>
        <v>216721000</v>
      </c>
      <c r="E35" s="42">
        <f t="shared" ref="E35:W35" si="14">+E36+E37</f>
        <v>2000000</v>
      </c>
      <c r="F35" s="42">
        <f t="shared" si="14"/>
        <v>-17200000</v>
      </c>
      <c r="G35" s="42">
        <f t="shared" si="14"/>
        <v>199521000</v>
      </c>
      <c r="H35" s="42">
        <f t="shared" si="14"/>
        <v>0</v>
      </c>
      <c r="I35" s="42">
        <f t="shared" si="14"/>
        <v>199521000</v>
      </c>
      <c r="J35" s="42">
        <f t="shared" si="14"/>
        <v>17401021</v>
      </c>
      <c r="K35" s="42">
        <f t="shared" si="14"/>
        <v>155882521</v>
      </c>
      <c r="L35" s="42">
        <f t="shared" si="14"/>
        <v>43638479</v>
      </c>
      <c r="M35" s="42">
        <f t="shared" si="14"/>
        <v>17401021</v>
      </c>
      <c r="N35" s="42">
        <f t="shared" si="14"/>
        <v>155882521</v>
      </c>
      <c r="O35" s="42">
        <f t="shared" si="14"/>
        <v>0</v>
      </c>
      <c r="P35" s="43">
        <f>N35/I35*100</f>
        <v>78.128377965226719</v>
      </c>
      <c r="Q35" s="42">
        <f t="shared" si="14"/>
        <v>17401021</v>
      </c>
      <c r="R35" s="42">
        <f t="shared" si="14"/>
        <v>155882521</v>
      </c>
      <c r="S35" s="42">
        <f t="shared" si="14"/>
        <v>0</v>
      </c>
      <c r="T35" s="43">
        <f>R35/I35*100</f>
        <v>78.128377965226719</v>
      </c>
      <c r="U35" s="42">
        <f t="shared" si="14"/>
        <v>17401021</v>
      </c>
      <c r="V35" s="42">
        <f t="shared" si="14"/>
        <v>155882521</v>
      </c>
      <c r="W35" s="42">
        <f t="shared" si="14"/>
        <v>0</v>
      </c>
      <c r="X35" s="14"/>
      <c r="Y35" s="14"/>
      <c r="Z35" s="14"/>
      <c r="AA35" s="14"/>
      <c r="AB35" s="14"/>
    </row>
    <row r="36" spans="2:28" x14ac:dyDescent="0.25">
      <c r="B36" s="58" t="s">
        <v>48</v>
      </c>
      <c r="C36" s="32" t="s">
        <v>49</v>
      </c>
      <c r="D36" s="40">
        <v>31944000</v>
      </c>
      <c r="E36" s="40">
        <v>2000000</v>
      </c>
      <c r="F36" s="40">
        <v>3000000</v>
      </c>
      <c r="G36" s="40">
        <v>34944000</v>
      </c>
      <c r="H36" s="40">
        <v>0</v>
      </c>
      <c r="I36" s="40">
        <v>34944000</v>
      </c>
      <c r="J36" s="40">
        <v>3024855</v>
      </c>
      <c r="K36" s="40">
        <v>27415755</v>
      </c>
      <c r="L36" s="40">
        <v>7528245</v>
      </c>
      <c r="M36" s="40">
        <v>3024855</v>
      </c>
      <c r="N36" s="40">
        <v>27415755</v>
      </c>
      <c r="O36" s="40">
        <v>0</v>
      </c>
      <c r="P36" s="41">
        <v>78.456299999999999</v>
      </c>
      <c r="Q36" s="40">
        <v>3024855</v>
      </c>
      <c r="R36" s="40">
        <v>27415755</v>
      </c>
      <c r="S36" s="40">
        <v>0</v>
      </c>
      <c r="T36" s="41">
        <v>78.456299999999999</v>
      </c>
      <c r="U36" s="40">
        <v>3024855</v>
      </c>
      <c r="V36" s="40">
        <v>27415755</v>
      </c>
      <c r="W36" s="40">
        <v>0</v>
      </c>
    </row>
    <row r="37" spans="2:28" x14ac:dyDescent="0.25">
      <c r="B37" s="58" t="s">
        <v>50</v>
      </c>
      <c r="C37" s="32" t="s">
        <v>51</v>
      </c>
      <c r="D37" s="40">
        <v>184777000</v>
      </c>
      <c r="E37" s="40">
        <v>0</v>
      </c>
      <c r="F37" s="40">
        <v>-20200000</v>
      </c>
      <c r="G37" s="40">
        <v>164577000</v>
      </c>
      <c r="H37" s="40">
        <v>0</v>
      </c>
      <c r="I37" s="40">
        <v>164577000</v>
      </c>
      <c r="J37" s="40">
        <v>14376166</v>
      </c>
      <c r="K37" s="40">
        <v>128466766</v>
      </c>
      <c r="L37" s="40">
        <v>36110234</v>
      </c>
      <c r="M37" s="40">
        <v>14376166</v>
      </c>
      <c r="N37" s="40">
        <v>128466766</v>
      </c>
      <c r="O37" s="40">
        <v>0</v>
      </c>
      <c r="P37" s="41">
        <v>78.058800000000005</v>
      </c>
      <c r="Q37" s="40">
        <v>14376166</v>
      </c>
      <c r="R37" s="40">
        <v>128466766</v>
      </c>
      <c r="S37" s="40">
        <v>0</v>
      </c>
      <c r="T37" s="41">
        <v>78.058800000000005</v>
      </c>
      <c r="U37" s="40">
        <v>14376166</v>
      </c>
      <c r="V37" s="40">
        <v>128466766</v>
      </c>
      <c r="W37" s="40">
        <v>0</v>
      </c>
    </row>
    <row r="38" spans="2:28" s="15" customFormat="1" x14ac:dyDescent="0.25">
      <c r="B38" s="57" t="s">
        <v>194</v>
      </c>
      <c r="C38" s="37" t="s">
        <v>195</v>
      </c>
      <c r="D38" s="42">
        <f>+D39+D40</f>
        <v>249131000</v>
      </c>
      <c r="E38" s="42">
        <f t="shared" ref="E38:W38" si="15">+E39+E40</f>
        <v>0</v>
      </c>
      <c r="F38" s="42">
        <f t="shared" si="15"/>
        <v>14300000</v>
      </c>
      <c r="G38" s="42">
        <f t="shared" si="15"/>
        <v>263431000</v>
      </c>
      <c r="H38" s="42">
        <f t="shared" si="15"/>
        <v>0</v>
      </c>
      <c r="I38" s="42">
        <f t="shared" si="15"/>
        <v>263431000</v>
      </c>
      <c r="J38" s="42">
        <f t="shared" si="15"/>
        <v>14569048</v>
      </c>
      <c r="K38" s="42">
        <f t="shared" si="15"/>
        <v>23647883</v>
      </c>
      <c r="L38" s="42">
        <f t="shared" si="15"/>
        <v>239783117</v>
      </c>
      <c r="M38" s="42">
        <f t="shared" si="15"/>
        <v>13611106</v>
      </c>
      <c r="N38" s="42">
        <f t="shared" si="15"/>
        <v>20973336</v>
      </c>
      <c r="O38" s="42">
        <f t="shared" si="15"/>
        <v>2674547</v>
      </c>
      <c r="P38" s="43">
        <f>N38/I38*100</f>
        <v>7.9616051262000287</v>
      </c>
      <c r="Q38" s="42">
        <f t="shared" si="15"/>
        <v>13611106</v>
      </c>
      <c r="R38" s="42">
        <f t="shared" si="15"/>
        <v>20973336</v>
      </c>
      <c r="S38" s="42">
        <f t="shared" si="15"/>
        <v>0</v>
      </c>
      <c r="T38" s="43">
        <f>R38/I38*100</f>
        <v>7.9616051262000287</v>
      </c>
      <c r="U38" s="42">
        <f t="shared" si="15"/>
        <v>13611106</v>
      </c>
      <c r="V38" s="42">
        <f t="shared" si="15"/>
        <v>20973336</v>
      </c>
      <c r="W38" s="42">
        <f t="shared" si="15"/>
        <v>0</v>
      </c>
      <c r="X38" s="14"/>
      <c r="Y38" s="14"/>
      <c r="Z38" s="14"/>
      <c r="AA38" s="14"/>
      <c r="AB38" s="14"/>
    </row>
    <row r="39" spans="2:28" x14ac:dyDescent="0.25">
      <c r="B39" s="58" t="s">
        <v>52</v>
      </c>
      <c r="C39" s="32" t="s">
        <v>53</v>
      </c>
      <c r="D39" s="40">
        <v>156865000</v>
      </c>
      <c r="E39" s="40">
        <v>0</v>
      </c>
      <c r="F39" s="40">
        <v>14000000</v>
      </c>
      <c r="G39" s="40">
        <v>170865000</v>
      </c>
      <c r="H39" s="40">
        <v>0</v>
      </c>
      <c r="I39" s="40">
        <v>170865000</v>
      </c>
      <c r="J39" s="40">
        <v>11894501</v>
      </c>
      <c r="K39" s="40">
        <v>17121009</v>
      </c>
      <c r="L39" s="40">
        <v>153743991</v>
      </c>
      <c r="M39" s="40">
        <v>11894501</v>
      </c>
      <c r="N39" s="40">
        <v>17121009</v>
      </c>
      <c r="O39" s="40">
        <v>0</v>
      </c>
      <c r="P39" s="41">
        <v>10.020200000000001</v>
      </c>
      <c r="Q39" s="40">
        <v>11894501</v>
      </c>
      <c r="R39" s="40">
        <v>17121009</v>
      </c>
      <c r="S39" s="40">
        <v>0</v>
      </c>
      <c r="T39" s="41">
        <v>10.020200000000001</v>
      </c>
      <c r="U39" s="40">
        <v>11894501</v>
      </c>
      <c r="V39" s="40">
        <v>17121009</v>
      </c>
      <c r="W39" s="40">
        <v>0</v>
      </c>
    </row>
    <row r="40" spans="2:28" x14ac:dyDescent="0.25">
      <c r="B40" s="58" t="s">
        <v>54</v>
      </c>
      <c r="C40" s="32" t="s">
        <v>55</v>
      </c>
      <c r="D40" s="40">
        <v>92266000</v>
      </c>
      <c r="E40" s="40">
        <v>0</v>
      </c>
      <c r="F40" s="40">
        <v>300000</v>
      </c>
      <c r="G40" s="40">
        <v>92566000</v>
      </c>
      <c r="H40" s="40">
        <v>0</v>
      </c>
      <c r="I40" s="40">
        <v>92566000</v>
      </c>
      <c r="J40" s="40">
        <v>2674547</v>
      </c>
      <c r="K40" s="40">
        <v>6526874</v>
      </c>
      <c r="L40" s="40">
        <v>86039126</v>
      </c>
      <c r="M40" s="40">
        <v>1716605</v>
      </c>
      <c r="N40" s="40">
        <v>3852327</v>
      </c>
      <c r="O40" s="40">
        <v>2674547</v>
      </c>
      <c r="P40" s="41">
        <v>4.1616999999999997</v>
      </c>
      <c r="Q40" s="40">
        <v>1716605</v>
      </c>
      <c r="R40" s="40">
        <v>3852327</v>
      </c>
      <c r="S40" s="40">
        <v>0</v>
      </c>
      <c r="T40" s="41">
        <v>4.1616999999999997</v>
      </c>
      <c r="U40" s="40">
        <v>1716605</v>
      </c>
      <c r="V40" s="40">
        <v>3852327</v>
      </c>
      <c r="W40" s="40">
        <v>0</v>
      </c>
    </row>
    <row r="41" spans="2:28" s="15" customFormat="1" x14ac:dyDescent="0.25">
      <c r="B41" s="57" t="s">
        <v>196</v>
      </c>
      <c r="C41" s="37" t="s">
        <v>197</v>
      </c>
      <c r="D41" s="42">
        <f>+D42</f>
        <v>121971000</v>
      </c>
      <c r="E41" s="42">
        <f t="shared" ref="E41:W41" si="16">+E42</f>
        <v>0</v>
      </c>
      <c r="F41" s="42">
        <f t="shared" si="16"/>
        <v>0</v>
      </c>
      <c r="G41" s="42">
        <f t="shared" si="16"/>
        <v>121971000</v>
      </c>
      <c r="H41" s="42">
        <f t="shared" si="16"/>
        <v>0</v>
      </c>
      <c r="I41" s="42">
        <f t="shared" si="16"/>
        <v>121971000</v>
      </c>
      <c r="J41" s="42">
        <f t="shared" si="16"/>
        <v>8986100</v>
      </c>
      <c r="K41" s="42">
        <f t="shared" si="16"/>
        <v>90824100</v>
      </c>
      <c r="L41" s="42">
        <f t="shared" si="16"/>
        <v>31146900</v>
      </c>
      <c r="M41" s="42">
        <f t="shared" si="16"/>
        <v>8986100</v>
      </c>
      <c r="N41" s="42">
        <f t="shared" si="16"/>
        <v>90824100</v>
      </c>
      <c r="O41" s="42">
        <f t="shared" si="16"/>
        <v>0</v>
      </c>
      <c r="P41" s="43">
        <f>N41/I41*100</f>
        <v>74.463683990456758</v>
      </c>
      <c r="Q41" s="42">
        <f t="shared" si="16"/>
        <v>8986100</v>
      </c>
      <c r="R41" s="42">
        <f t="shared" si="16"/>
        <v>90824100</v>
      </c>
      <c r="S41" s="42">
        <f t="shared" si="16"/>
        <v>0</v>
      </c>
      <c r="T41" s="43">
        <f>R41/I41*100</f>
        <v>74.463683990456758</v>
      </c>
      <c r="U41" s="42">
        <f t="shared" si="16"/>
        <v>8986100</v>
      </c>
      <c r="V41" s="42">
        <f t="shared" si="16"/>
        <v>90824100</v>
      </c>
      <c r="W41" s="42">
        <f t="shared" si="16"/>
        <v>0</v>
      </c>
      <c r="X41" s="14"/>
      <c r="Y41" s="14"/>
      <c r="Z41" s="14"/>
      <c r="AA41" s="14"/>
      <c r="AB41" s="14"/>
    </row>
    <row r="42" spans="2:28" x14ac:dyDescent="0.25">
      <c r="B42" s="58" t="s">
        <v>56</v>
      </c>
      <c r="C42" s="32" t="s">
        <v>57</v>
      </c>
      <c r="D42" s="40">
        <v>121971000</v>
      </c>
      <c r="E42" s="40">
        <v>0</v>
      </c>
      <c r="F42" s="40">
        <v>0</v>
      </c>
      <c r="G42" s="40">
        <v>121971000</v>
      </c>
      <c r="H42" s="40">
        <v>0</v>
      </c>
      <c r="I42" s="40">
        <v>121971000</v>
      </c>
      <c r="J42" s="40">
        <v>8986100</v>
      </c>
      <c r="K42" s="40">
        <v>90824100</v>
      </c>
      <c r="L42" s="40">
        <v>31146900</v>
      </c>
      <c r="M42" s="40">
        <v>8986100</v>
      </c>
      <c r="N42" s="40">
        <v>90824100</v>
      </c>
      <c r="O42" s="40">
        <v>0</v>
      </c>
      <c r="P42" s="41">
        <v>74.463700000000003</v>
      </c>
      <c r="Q42" s="40">
        <v>8986100</v>
      </c>
      <c r="R42" s="40">
        <v>90824100</v>
      </c>
      <c r="S42" s="40">
        <v>0</v>
      </c>
      <c r="T42" s="41">
        <v>74.463700000000003</v>
      </c>
      <c r="U42" s="40">
        <v>8986100</v>
      </c>
      <c r="V42" s="40">
        <v>90824100</v>
      </c>
      <c r="W42" s="40">
        <v>0</v>
      </c>
    </row>
    <row r="43" spans="2:28" s="15" customFormat="1" ht="30" x14ac:dyDescent="0.25">
      <c r="B43" s="57" t="s">
        <v>198</v>
      </c>
      <c r="C43" s="37" t="s">
        <v>199</v>
      </c>
      <c r="D43" s="42">
        <f>+D44</f>
        <v>24810000</v>
      </c>
      <c r="E43" s="42">
        <f t="shared" ref="E43:W43" si="17">+E44</f>
        <v>0</v>
      </c>
      <c r="F43" s="42">
        <f t="shared" si="17"/>
        <v>0</v>
      </c>
      <c r="G43" s="42">
        <f t="shared" si="17"/>
        <v>24810000</v>
      </c>
      <c r="H43" s="42">
        <f t="shared" si="17"/>
        <v>0</v>
      </c>
      <c r="I43" s="42">
        <f t="shared" si="17"/>
        <v>24810000</v>
      </c>
      <c r="J43" s="42">
        <f t="shared" si="17"/>
        <v>2146500</v>
      </c>
      <c r="K43" s="42">
        <f t="shared" si="17"/>
        <v>18425700</v>
      </c>
      <c r="L43" s="42">
        <f t="shared" si="17"/>
        <v>6384300</v>
      </c>
      <c r="M43" s="42">
        <f t="shared" si="17"/>
        <v>2146500</v>
      </c>
      <c r="N43" s="42">
        <f t="shared" si="17"/>
        <v>18425700</v>
      </c>
      <c r="O43" s="42">
        <f t="shared" si="17"/>
        <v>0</v>
      </c>
      <c r="P43" s="43">
        <f>N43/I43*100</f>
        <v>74.267230955259976</v>
      </c>
      <c r="Q43" s="42">
        <f t="shared" si="17"/>
        <v>2146500</v>
      </c>
      <c r="R43" s="42">
        <f t="shared" si="17"/>
        <v>18425700</v>
      </c>
      <c r="S43" s="42">
        <f t="shared" si="17"/>
        <v>0</v>
      </c>
      <c r="T43" s="43">
        <f>R43/I43*100</f>
        <v>74.267230955259976</v>
      </c>
      <c r="U43" s="42">
        <f t="shared" si="17"/>
        <v>2146500</v>
      </c>
      <c r="V43" s="42">
        <f t="shared" si="17"/>
        <v>18425700</v>
      </c>
      <c r="W43" s="42">
        <f t="shared" si="17"/>
        <v>0</v>
      </c>
      <c r="X43" s="14"/>
      <c r="Y43" s="14"/>
      <c r="Z43" s="14"/>
      <c r="AA43" s="14"/>
      <c r="AB43" s="14"/>
    </row>
    <row r="44" spans="2:28" ht="24" x14ac:dyDescent="0.25">
      <c r="B44" s="58" t="s">
        <v>58</v>
      </c>
      <c r="C44" s="32" t="s">
        <v>59</v>
      </c>
      <c r="D44" s="40">
        <v>24810000</v>
      </c>
      <c r="E44" s="40">
        <v>0</v>
      </c>
      <c r="F44" s="40">
        <v>0</v>
      </c>
      <c r="G44" s="40">
        <v>24810000</v>
      </c>
      <c r="H44" s="40">
        <v>0</v>
      </c>
      <c r="I44" s="40">
        <v>24810000</v>
      </c>
      <c r="J44" s="40">
        <v>2146500</v>
      </c>
      <c r="K44" s="40">
        <v>18425700</v>
      </c>
      <c r="L44" s="40">
        <v>6384300</v>
      </c>
      <c r="M44" s="40">
        <v>2146500</v>
      </c>
      <c r="N44" s="40">
        <v>18425700</v>
      </c>
      <c r="O44" s="40">
        <v>0</v>
      </c>
      <c r="P44" s="41">
        <v>74.267200000000003</v>
      </c>
      <c r="Q44" s="40">
        <v>2146500</v>
      </c>
      <c r="R44" s="40">
        <v>18425700</v>
      </c>
      <c r="S44" s="40">
        <v>0</v>
      </c>
      <c r="T44" s="41">
        <v>74.267200000000003</v>
      </c>
      <c r="U44" s="40">
        <v>2146500</v>
      </c>
      <c r="V44" s="40">
        <v>18425700</v>
      </c>
      <c r="W44" s="40">
        <v>0</v>
      </c>
    </row>
    <row r="45" spans="2:28" s="15" customFormat="1" x14ac:dyDescent="0.25">
      <c r="B45" s="57" t="s">
        <v>200</v>
      </c>
      <c r="C45" s="37" t="s">
        <v>201</v>
      </c>
      <c r="D45" s="42">
        <f>+D46</f>
        <v>98316000</v>
      </c>
      <c r="E45" s="42">
        <f t="shared" ref="E45:W45" si="18">+E46</f>
        <v>0</v>
      </c>
      <c r="F45" s="42">
        <f t="shared" si="18"/>
        <v>0</v>
      </c>
      <c r="G45" s="42">
        <f t="shared" si="18"/>
        <v>98316000</v>
      </c>
      <c r="H45" s="42">
        <f t="shared" si="18"/>
        <v>0</v>
      </c>
      <c r="I45" s="42">
        <f t="shared" si="18"/>
        <v>98316000</v>
      </c>
      <c r="J45" s="42">
        <f t="shared" si="18"/>
        <v>6740900</v>
      </c>
      <c r="K45" s="42">
        <f t="shared" si="18"/>
        <v>68123200</v>
      </c>
      <c r="L45" s="42">
        <f t="shared" si="18"/>
        <v>30192800</v>
      </c>
      <c r="M45" s="42">
        <f t="shared" si="18"/>
        <v>6740900</v>
      </c>
      <c r="N45" s="42">
        <f t="shared" si="18"/>
        <v>68123200</v>
      </c>
      <c r="O45" s="42">
        <f t="shared" si="18"/>
        <v>0</v>
      </c>
      <c r="P45" s="43">
        <f>N45/I45*100</f>
        <v>69.290044346800116</v>
      </c>
      <c r="Q45" s="42">
        <f t="shared" si="18"/>
        <v>6740900</v>
      </c>
      <c r="R45" s="42">
        <f t="shared" si="18"/>
        <v>68123200</v>
      </c>
      <c r="S45" s="42">
        <f t="shared" si="18"/>
        <v>0</v>
      </c>
      <c r="T45" s="43">
        <f>R45/I45*100</f>
        <v>69.290044346800116</v>
      </c>
      <c r="U45" s="42">
        <f t="shared" si="18"/>
        <v>6740900</v>
      </c>
      <c r="V45" s="42">
        <f t="shared" si="18"/>
        <v>68123200</v>
      </c>
      <c r="W45" s="42">
        <f t="shared" si="18"/>
        <v>0</v>
      </c>
      <c r="X45" s="14"/>
      <c r="Y45" s="14"/>
      <c r="Z45" s="14"/>
      <c r="AA45" s="14"/>
      <c r="AB45" s="14"/>
    </row>
    <row r="46" spans="2:28" x14ac:dyDescent="0.25">
      <c r="B46" s="58" t="s">
        <v>60</v>
      </c>
      <c r="C46" s="32" t="s">
        <v>61</v>
      </c>
      <c r="D46" s="40">
        <v>98316000</v>
      </c>
      <c r="E46" s="40">
        <v>0</v>
      </c>
      <c r="F46" s="40">
        <v>0</v>
      </c>
      <c r="G46" s="40">
        <v>98316000</v>
      </c>
      <c r="H46" s="40">
        <v>0</v>
      </c>
      <c r="I46" s="40">
        <v>98316000</v>
      </c>
      <c r="J46" s="40">
        <v>6740900</v>
      </c>
      <c r="K46" s="40">
        <v>68123200</v>
      </c>
      <c r="L46" s="40">
        <v>30192800</v>
      </c>
      <c r="M46" s="40">
        <v>6740900</v>
      </c>
      <c r="N46" s="40">
        <v>68123200</v>
      </c>
      <c r="O46" s="40">
        <v>0</v>
      </c>
      <c r="P46" s="41">
        <v>69.290000000000006</v>
      </c>
      <c r="Q46" s="40">
        <v>6740900</v>
      </c>
      <c r="R46" s="40">
        <v>68123200</v>
      </c>
      <c r="S46" s="40">
        <v>0</v>
      </c>
      <c r="T46" s="41">
        <v>69.290000000000006</v>
      </c>
      <c r="U46" s="40">
        <v>6740900</v>
      </c>
      <c r="V46" s="40">
        <v>68123200</v>
      </c>
      <c r="W46" s="40">
        <v>0</v>
      </c>
    </row>
    <row r="47" spans="2:28" s="15" customFormat="1" x14ac:dyDescent="0.25">
      <c r="B47" s="57" t="s">
        <v>202</v>
      </c>
      <c r="C47" s="37" t="s">
        <v>203</v>
      </c>
      <c r="D47" s="42">
        <f>+D48</f>
        <v>69644000</v>
      </c>
      <c r="E47" s="42">
        <f t="shared" ref="E47:W47" si="19">+E48</f>
        <v>0</v>
      </c>
      <c r="F47" s="42">
        <f t="shared" si="19"/>
        <v>0</v>
      </c>
      <c r="G47" s="42">
        <f t="shared" si="19"/>
        <v>69644000</v>
      </c>
      <c r="H47" s="42">
        <f t="shared" si="19"/>
        <v>0</v>
      </c>
      <c r="I47" s="42">
        <f t="shared" si="19"/>
        <v>69644000</v>
      </c>
      <c r="J47" s="42">
        <f t="shared" si="19"/>
        <v>4497500</v>
      </c>
      <c r="K47" s="42">
        <f t="shared" si="19"/>
        <v>45422800</v>
      </c>
      <c r="L47" s="42">
        <f t="shared" si="19"/>
        <v>24221200</v>
      </c>
      <c r="M47" s="42">
        <f t="shared" si="19"/>
        <v>4497500</v>
      </c>
      <c r="N47" s="42">
        <f t="shared" si="19"/>
        <v>45422800</v>
      </c>
      <c r="O47" s="42">
        <f t="shared" si="19"/>
        <v>0</v>
      </c>
      <c r="P47" s="43">
        <f>N47/I47*100</f>
        <v>65.221411751191766</v>
      </c>
      <c r="Q47" s="42">
        <f t="shared" si="19"/>
        <v>4497500</v>
      </c>
      <c r="R47" s="42">
        <f t="shared" si="19"/>
        <v>45422800</v>
      </c>
      <c r="S47" s="42">
        <f t="shared" si="19"/>
        <v>0</v>
      </c>
      <c r="T47" s="43">
        <f>R47/I47*100</f>
        <v>65.221411751191766</v>
      </c>
      <c r="U47" s="42">
        <f t="shared" si="19"/>
        <v>4497500</v>
      </c>
      <c r="V47" s="42">
        <f t="shared" si="19"/>
        <v>45422800</v>
      </c>
      <c r="W47" s="42">
        <f t="shared" si="19"/>
        <v>0</v>
      </c>
      <c r="X47" s="14"/>
      <c r="Y47" s="14"/>
      <c r="Z47" s="14"/>
      <c r="AA47" s="14"/>
      <c r="AB47" s="14"/>
    </row>
    <row r="48" spans="2:28" x14ac:dyDescent="0.25">
      <c r="B48" s="58" t="s">
        <v>62</v>
      </c>
      <c r="C48" s="32" t="s">
        <v>63</v>
      </c>
      <c r="D48" s="40">
        <v>69644000</v>
      </c>
      <c r="E48" s="40">
        <v>0</v>
      </c>
      <c r="F48" s="40">
        <v>0</v>
      </c>
      <c r="G48" s="40">
        <v>69644000</v>
      </c>
      <c r="H48" s="40">
        <v>0</v>
      </c>
      <c r="I48" s="40">
        <v>69644000</v>
      </c>
      <c r="J48" s="40">
        <v>4497500</v>
      </c>
      <c r="K48" s="40">
        <v>45422800</v>
      </c>
      <c r="L48" s="40">
        <v>24221200</v>
      </c>
      <c r="M48" s="40">
        <v>4497500</v>
      </c>
      <c r="N48" s="40">
        <v>45422800</v>
      </c>
      <c r="O48" s="40">
        <v>0</v>
      </c>
      <c r="P48" s="41">
        <v>65.221400000000003</v>
      </c>
      <c r="Q48" s="40">
        <v>4497500</v>
      </c>
      <c r="R48" s="40">
        <v>45422800</v>
      </c>
      <c r="S48" s="40">
        <v>0</v>
      </c>
      <c r="T48" s="41">
        <v>65.221400000000003</v>
      </c>
      <c r="U48" s="40">
        <v>4497500</v>
      </c>
      <c r="V48" s="40">
        <v>45422800</v>
      </c>
      <c r="W48" s="40">
        <v>0</v>
      </c>
    </row>
    <row r="49" spans="1:28" s="15" customFormat="1" ht="30" x14ac:dyDescent="0.25">
      <c r="B49" s="57" t="s">
        <v>204</v>
      </c>
      <c r="C49" s="37" t="s">
        <v>205</v>
      </c>
      <c r="D49" s="42">
        <f>+D50+D51+D52</f>
        <v>29230000</v>
      </c>
      <c r="E49" s="42">
        <f t="shared" ref="E49:W49" si="20">+E50+E51+E52</f>
        <v>2900000</v>
      </c>
      <c r="F49" s="42">
        <f t="shared" si="20"/>
        <v>63087544</v>
      </c>
      <c r="G49" s="42">
        <f t="shared" si="20"/>
        <v>92317544</v>
      </c>
      <c r="H49" s="42">
        <f t="shared" si="20"/>
        <v>0</v>
      </c>
      <c r="I49" s="42">
        <f t="shared" si="20"/>
        <v>92317544</v>
      </c>
      <c r="J49" s="42">
        <f t="shared" si="20"/>
        <v>9390839</v>
      </c>
      <c r="K49" s="42">
        <f t="shared" si="20"/>
        <v>86520240</v>
      </c>
      <c r="L49" s="42">
        <f t="shared" si="20"/>
        <v>5797304</v>
      </c>
      <c r="M49" s="42">
        <f t="shared" si="20"/>
        <v>8134237</v>
      </c>
      <c r="N49" s="42">
        <f t="shared" si="20"/>
        <v>84133299</v>
      </c>
      <c r="O49" s="42">
        <f t="shared" si="20"/>
        <v>2386941</v>
      </c>
      <c r="P49" s="43">
        <f>N49/I49*100</f>
        <v>91.1346807493059</v>
      </c>
      <c r="Q49" s="42">
        <f t="shared" si="20"/>
        <v>8134237</v>
      </c>
      <c r="R49" s="42">
        <f t="shared" si="20"/>
        <v>84133299</v>
      </c>
      <c r="S49" s="42">
        <f t="shared" si="20"/>
        <v>0</v>
      </c>
      <c r="T49" s="43">
        <f>R49/I49*100</f>
        <v>91.1346807493059</v>
      </c>
      <c r="U49" s="42">
        <f t="shared" si="20"/>
        <v>8134237</v>
      </c>
      <c r="V49" s="42">
        <f t="shared" si="20"/>
        <v>84133299</v>
      </c>
      <c r="W49" s="42">
        <f t="shared" si="20"/>
        <v>0</v>
      </c>
      <c r="X49" s="14"/>
      <c r="Y49" s="14"/>
      <c r="Z49" s="14"/>
      <c r="AA49" s="14"/>
      <c r="AB49" s="14"/>
    </row>
    <row r="50" spans="1:28" x14ac:dyDescent="0.25">
      <c r="B50" s="58">
        <v>13101010301</v>
      </c>
      <c r="C50" s="11" t="s">
        <v>64</v>
      </c>
      <c r="D50" s="40">
        <v>0</v>
      </c>
      <c r="E50" s="40">
        <v>2900000</v>
      </c>
      <c r="F50" s="40">
        <v>70648358</v>
      </c>
      <c r="G50" s="40">
        <v>70648358</v>
      </c>
      <c r="H50" s="40">
        <v>0</v>
      </c>
      <c r="I50" s="40">
        <v>70648358</v>
      </c>
      <c r="J50" s="40">
        <v>8339988</v>
      </c>
      <c r="K50" s="40">
        <v>69537379</v>
      </c>
      <c r="L50" s="40">
        <v>1110979</v>
      </c>
      <c r="M50" s="40">
        <v>7186762</v>
      </c>
      <c r="N50" s="40">
        <v>67334976</v>
      </c>
      <c r="O50" s="40">
        <v>2202403</v>
      </c>
      <c r="P50" s="41">
        <v>95.31</v>
      </c>
      <c r="Q50" s="40">
        <v>7186762</v>
      </c>
      <c r="R50" s="40">
        <v>67334976</v>
      </c>
      <c r="S50" s="40">
        <v>0</v>
      </c>
      <c r="T50" s="41">
        <v>95.31</v>
      </c>
      <c r="U50" s="40">
        <v>7186762</v>
      </c>
      <c r="V50" s="40">
        <v>67334976</v>
      </c>
      <c r="W50" s="40">
        <v>0</v>
      </c>
    </row>
    <row r="51" spans="1:28" x14ac:dyDescent="0.25">
      <c r="B51" s="58" t="s">
        <v>65</v>
      </c>
      <c r="C51" s="32" t="s">
        <v>66</v>
      </c>
      <c r="D51" s="40">
        <v>14230000</v>
      </c>
      <c r="E51" s="40">
        <v>0</v>
      </c>
      <c r="F51" s="40">
        <v>-3708312</v>
      </c>
      <c r="G51" s="40">
        <v>10521688</v>
      </c>
      <c r="H51" s="40">
        <v>0</v>
      </c>
      <c r="I51" s="40">
        <v>10521688</v>
      </c>
      <c r="J51" s="40">
        <v>1050851</v>
      </c>
      <c r="K51" s="40">
        <v>5905919</v>
      </c>
      <c r="L51" s="40">
        <v>4615769</v>
      </c>
      <c r="M51" s="40">
        <v>947475</v>
      </c>
      <c r="N51" s="40">
        <v>5721381</v>
      </c>
      <c r="O51" s="40">
        <v>184538</v>
      </c>
      <c r="P51" s="41">
        <v>54.377000000000002</v>
      </c>
      <c r="Q51" s="40">
        <v>947475</v>
      </c>
      <c r="R51" s="40">
        <v>5721381</v>
      </c>
      <c r="S51" s="40">
        <v>0</v>
      </c>
      <c r="T51" s="41">
        <v>54.377000000000002</v>
      </c>
      <c r="U51" s="40">
        <v>947475</v>
      </c>
      <c r="V51" s="40">
        <v>5721381</v>
      </c>
      <c r="W51" s="40">
        <v>0</v>
      </c>
    </row>
    <row r="52" spans="1:28" ht="24" x14ac:dyDescent="0.25">
      <c r="B52" s="58" t="s">
        <v>67</v>
      </c>
      <c r="C52" s="32" t="s">
        <v>68</v>
      </c>
      <c r="D52" s="40">
        <v>15000000</v>
      </c>
      <c r="E52" s="40">
        <v>0</v>
      </c>
      <c r="F52" s="40">
        <v>-3852502</v>
      </c>
      <c r="G52" s="40">
        <v>11147498</v>
      </c>
      <c r="H52" s="40">
        <v>0</v>
      </c>
      <c r="I52" s="40">
        <v>11147498</v>
      </c>
      <c r="J52" s="40">
        <v>0</v>
      </c>
      <c r="K52" s="40">
        <v>11076942</v>
      </c>
      <c r="L52" s="40">
        <v>70556</v>
      </c>
      <c r="M52" s="40">
        <v>0</v>
      </c>
      <c r="N52" s="40">
        <v>11076942</v>
      </c>
      <c r="O52" s="40">
        <v>0</v>
      </c>
      <c r="P52" s="41">
        <v>99.367099999999994</v>
      </c>
      <c r="Q52" s="40">
        <v>0</v>
      </c>
      <c r="R52" s="40">
        <v>11076942</v>
      </c>
      <c r="S52" s="40">
        <v>0</v>
      </c>
      <c r="T52" s="41">
        <v>99.367099999999994</v>
      </c>
      <c r="U52" s="40">
        <v>0</v>
      </c>
      <c r="V52" s="40">
        <v>11076942</v>
      </c>
      <c r="W52" s="40">
        <v>0</v>
      </c>
    </row>
    <row r="53" spans="1:28" s="13" customFormat="1" x14ac:dyDescent="0.25">
      <c r="B53" s="56" t="s">
        <v>206</v>
      </c>
      <c r="C53" s="44" t="s">
        <v>207</v>
      </c>
      <c r="D53" s="38">
        <f>+D54+D58</f>
        <v>1140000000</v>
      </c>
      <c r="E53" s="38">
        <f t="shared" ref="E53:W53" si="21">+E54+E58</f>
        <v>0</v>
      </c>
      <c r="F53" s="38">
        <f t="shared" si="21"/>
        <v>-21618000</v>
      </c>
      <c r="G53" s="38">
        <f t="shared" si="21"/>
        <v>1118382000</v>
      </c>
      <c r="H53" s="38">
        <f t="shared" si="21"/>
        <v>0</v>
      </c>
      <c r="I53" s="38">
        <f t="shared" si="21"/>
        <v>1118382000</v>
      </c>
      <c r="J53" s="38">
        <f t="shared" si="21"/>
        <v>-18496871</v>
      </c>
      <c r="K53" s="38">
        <f t="shared" si="21"/>
        <v>876676758</v>
      </c>
      <c r="L53" s="38">
        <f t="shared" si="21"/>
        <v>241705242</v>
      </c>
      <c r="M53" s="38">
        <f t="shared" si="21"/>
        <v>25589495</v>
      </c>
      <c r="N53" s="38">
        <f t="shared" si="21"/>
        <v>728952022</v>
      </c>
      <c r="O53" s="38">
        <f t="shared" si="21"/>
        <v>147724736</v>
      </c>
      <c r="P53" s="39">
        <f t="shared" ref="P53:P56" si="22">N53/I53*100</f>
        <v>65.179162575935592</v>
      </c>
      <c r="Q53" s="38">
        <f t="shared" si="21"/>
        <v>45497344</v>
      </c>
      <c r="R53" s="38">
        <f t="shared" si="21"/>
        <v>498464453</v>
      </c>
      <c r="S53" s="38">
        <f t="shared" si="21"/>
        <v>230487569</v>
      </c>
      <c r="T53" s="39">
        <f t="shared" ref="T53:T56" si="23">R53/I53*100</f>
        <v>44.57014267039348</v>
      </c>
      <c r="U53" s="38">
        <f t="shared" si="21"/>
        <v>45497344</v>
      </c>
      <c r="V53" s="38">
        <f t="shared" si="21"/>
        <v>498464453</v>
      </c>
      <c r="W53" s="38">
        <f t="shared" si="21"/>
        <v>0</v>
      </c>
      <c r="X53" s="12"/>
      <c r="Y53" s="12"/>
      <c r="Z53" s="12"/>
      <c r="AA53" s="12"/>
      <c r="AB53" s="12"/>
    </row>
    <row r="54" spans="1:28" s="15" customFormat="1" x14ac:dyDescent="0.25">
      <c r="B54" s="57" t="s">
        <v>208</v>
      </c>
      <c r="C54" s="37" t="s">
        <v>209</v>
      </c>
      <c r="D54" s="42">
        <f>+D55</f>
        <v>11249000</v>
      </c>
      <c r="E54" s="42">
        <f t="shared" ref="E54:W55" si="24">+E55</f>
        <v>0</v>
      </c>
      <c r="F54" s="42">
        <f t="shared" si="24"/>
        <v>-158000</v>
      </c>
      <c r="G54" s="42">
        <f t="shared" si="24"/>
        <v>11091000</v>
      </c>
      <c r="H54" s="42">
        <f t="shared" si="24"/>
        <v>0</v>
      </c>
      <c r="I54" s="42">
        <f t="shared" si="24"/>
        <v>11091000</v>
      </c>
      <c r="J54" s="42">
        <f t="shared" si="24"/>
        <v>0</v>
      </c>
      <c r="K54" s="42">
        <f t="shared" si="24"/>
        <v>10830000</v>
      </c>
      <c r="L54" s="42">
        <f t="shared" si="24"/>
        <v>261000</v>
      </c>
      <c r="M54" s="42">
        <f t="shared" si="24"/>
        <v>0</v>
      </c>
      <c r="N54" s="42">
        <f t="shared" si="24"/>
        <v>3300000</v>
      </c>
      <c r="O54" s="42">
        <f t="shared" si="24"/>
        <v>7530000</v>
      </c>
      <c r="P54" s="43">
        <f t="shared" si="22"/>
        <v>29.753854476602648</v>
      </c>
      <c r="Q54" s="42">
        <f t="shared" si="24"/>
        <v>0</v>
      </c>
      <c r="R54" s="42">
        <f t="shared" si="24"/>
        <v>3173021</v>
      </c>
      <c r="S54" s="42">
        <f t="shared" si="24"/>
        <v>126979</v>
      </c>
      <c r="T54" s="43">
        <f t="shared" si="23"/>
        <v>28.608971237940672</v>
      </c>
      <c r="U54" s="42">
        <f t="shared" si="24"/>
        <v>0</v>
      </c>
      <c r="V54" s="42">
        <f t="shared" si="24"/>
        <v>3173021</v>
      </c>
      <c r="W54" s="42">
        <f t="shared" si="24"/>
        <v>0</v>
      </c>
      <c r="X54" s="14"/>
      <c r="Y54" s="14"/>
      <c r="Z54" s="14"/>
      <c r="AA54" s="14"/>
      <c r="AB54" s="14"/>
    </row>
    <row r="55" spans="1:28" s="15" customFormat="1" x14ac:dyDescent="0.25">
      <c r="B55" s="57" t="s">
        <v>210</v>
      </c>
      <c r="C55" s="37" t="s">
        <v>211</v>
      </c>
      <c r="D55" s="42">
        <f>+D56</f>
        <v>11249000</v>
      </c>
      <c r="E55" s="42">
        <f t="shared" si="24"/>
        <v>0</v>
      </c>
      <c r="F55" s="42">
        <f t="shared" si="24"/>
        <v>-158000</v>
      </c>
      <c r="G55" s="42">
        <f t="shared" si="24"/>
        <v>11091000</v>
      </c>
      <c r="H55" s="42">
        <f t="shared" si="24"/>
        <v>0</v>
      </c>
      <c r="I55" s="42">
        <f t="shared" si="24"/>
        <v>11091000</v>
      </c>
      <c r="J55" s="42">
        <f t="shared" si="24"/>
        <v>0</v>
      </c>
      <c r="K55" s="42">
        <f t="shared" si="24"/>
        <v>10830000</v>
      </c>
      <c r="L55" s="42">
        <f t="shared" si="24"/>
        <v>261000</v>
      </c>
      <c r="M55" s="42">
        <f t="shared" si="24"/>
        <v>0</v>
      </c>
      <c r="N55" s="42">
        <f t="shared" si="24"/>
        <v>3300000</v>
      </c>
      <c r="O55" s="42">
        <f t="shared" si="24"/>
        <v>7530000</v>
      </c>
      <c r="P55" s="43">
        <f t="shared" si="22"/>
        <v>29.753854476602648</v>
      </c>
      <c r="Q55" s="42">
        <f t="shared" si="24"/>
        <v>0</v>
      </c>
      <c r="R55" s="42">
        <f t="shared" si="24"/>
        <v>3173021</v>
      </c>
      <c r="S55" s="42">
        <f t="shared" si="24"/>
        <v>126979</v>
      </c>
      <c r="T55" s="43">
        <f t="shared" si="23"/>
        <v>28.608971237940672</v>
      </c>
      <c r="U55" s="42">
        <f t="shared" si="24"/>
        <v>0</v>
      </c>
      <c r="V55" s="42">
        <f t="shared" si="24"/>
        <v>3173021</v>
      </c>
      <c r="W55" s="42">
        <f t="shared" si="24"/>
        <v>0</v>
      </c>
      <c r="X55" s="14"/>
      <c r="Y55" s="14"/>
      <c r="Z55" s="14"/>
      <c r="AA55" s="14"/>
      <c r="AB55" s="14"/>
    </row>
    <row r="56" spans="1:28" s="15" customFormat="1" x14ac:dyDescent="0.25">
      <c r="B56" s="57" t="s">
        <v>212</v>
      </c>
      <c r="C56" s="37" t="s">
        <v>213</v>
      </c>
      <c r="D56" s="42">
        <f>+D57</f>
        <v>11249000</v>
      </c>
      <c r="E56" s="42">
        <f t="shared" ref="E56:W56" si="25">+E57</f>
        <v>0</v>
      </c>
      <c r="F56" s="42">
        <f t="shared" si="25"/>
        <v>-158000</v>
      </c>
      <c r="G56" s="42">
        <f t="shared" si="25"/>
        <v>11091000</v>
      </c>
      <c r="H56" s="42">
        <f t="shared" si="25"/>
        <v>0</v>
      </c>
      <c r="I56" s="42">
        <f t="shared" si="25"/>
        <v>11091000</v>
      </c>
      <c r="J56" s="42">
        <f t="shared" si="25"/>
        <v>0</v>
      </c>
      <c r="K56" s="42">
        <f t="shared" si="25"/>
        <v>10830000</v>
      </c>
      <c r="L56" s="42">
        <f t="shared" si="25"/>
        <v>261000</v>
      </c>
      <c r="M56" s="42">
        <f t="shared" si="25"/>
        <v>0</v>
      </c>
      <c r="N56" s="42">
        <f t="shared" si="25"/>
        <v>3300000</v>
      </c>
      <c r="O56" s="42">
        <f t="shared" si="25"/>
        <v>7530000</v>
      </c>
      <c r="P56" s="43">
        <f t="shared" si="22"/>
        <v>29.753854476602648</v>
      </c>
      <c r="Q56" s="42">
        <f t="shared" si="25"/>
        <v>0</v>
      </c>
      <c r="R56" s="42">
        <f t="shared" si="25"/>
        <v>3173021</v>
      </c>
      <c r="S56" s="42">
        <f t="shared" si="25"/>
        <v>126979</v>
      </c>
      <c r="T56" s="43">
        <f t="shared" si="23"/>
        <v>28.608971237940672</v>
      </c>
      <c r="U56" s="42">
        <f t="shared" si="25"/>
        <v>0</v>
      </c>
      <c r="V56" s="42">
        <f t="shared" si="25"/>
        <v>3173021</v>
      </c>
      <c r="W56" s="42">
        <f t="shared" si="25"/>
        <v>0</v>
      </c>
      <c r="X56" s="14"/>
      <c r="Y56" s="14"/>
      <c r="Z56" s="14"/>
      <c r="AA56" s="14"/>
      <c r="AB56" s="14"/>
    </row>
    <row r="57" spans="1:28" x14ac:dyDescent="0.25">
      <c r="B57" s="58" t="s">
        <v>69</v>
      </c>
      <c r="C57" s="32" t="s">
        <v>70</v>
      </c>
      <c r="D57" s="40">
        <v>11249000</v>
      </c>
      <c r="E57" s="40">
        <v>0</v>
      </c>
      <c r="F57" s="40">
        <v>-158000</v>
      </c>
      <c r="G57" s="40">
        <v>11091000</v>
      </c>
      <c r="H57" s="40">
        <v>0</v>
      </c>
      <c r="I57" s="40">
        <v>11091000</v>
      </c>
      <c r="J57" s="40">
        <v>0</v>
      </c>
      <c r="K57" s="40">
        <v>10830000</v>
      </c>
      <c r="L57" s="40">
        <v>261000</v>
      </c>
      <c r="M57" s="40">
        <v>0</v>
      </c>
      <c r="N57" s="40">
        <v>3300000</v>
      </c>
      <c r="O57" s="40">
        <v>7530000</v>
      </c>
      <c r="P57" s="41">
        <v>29.753900000000002</v>
      </c>
      <c r="Q57" s="40">
        <v>0</v>
      </c>
      <c r="R57" s="40">
        <v>3173021</v>
      </c>
      <c r="S57" s="40">
        <v>126979</v>
      </c>
      <c r="T57" s="41">
        <v>28.609000000000002</v>
      </c>
      <c r="U57" s="40">
        <v>0</v>
      </c>
      <c r="V57" s="40">
        <v>3173021</v>
      </c>
      <c r="W57" s="40">
        <v>0</v>
      </c>
    </row>
    <row r="58" spans="1:28" s="17" customFormat="1" ht="30" x14ac:dyDescent="0.25">
      <c r="B58" s="59" t="s">
        <v>214</v>
      </c>
      <c r="C58" s="45" t="s">
        <v>215</v>
      </c>
      <c r="D58" s="46">
        <f>+D59+D73</f>
        <v>1128751000</v>
      </c>
      <c r="E58" s="46">
        <f t="shared" ref="E58:W58" si="26">+E59+E73</f>
        <v>0</v>
      </c>
      <c r="F58" s="46">
        <f t="shared" si="26"/>
        <v>-21460000</v>
      </c>
      <c r="G58" s="46">
        <f t="shared" si="26"/>
        <v>1107291000</v>
      </c>
      <c r="H58" s="46">
        <f t="shared" si="26"/>
        <v>0</v>
      </c>
      <c r="I58" s="46">
        <f t="shared" si="26"/>
        <v>1107291000</v>
      </c>
      <c r="J58" s="46">
        <f t="shared" si="26"/>
        <v>-18496871</v>
      </c>
      <c r="K58" s="46">
        <f t="shared" si="26"/>
        <v>865846758</v>
      </c>
      <c r="L58" s="46">
        <f t="shared" si="26"/>
        <v>241444242</v>
      </c>
      <c r="M58" s="46">
        <f t="shared" si="26"/>
        <v>25589495</v>
      </c>
      <c r="N58" s="46">
        <f t="shared" si="26"/>
        <v>725652022</v>
      </c>
      <c r="O58" s="46">
        <f t="shared" si="26"/>
        <v>140194736</v>
      </c>
      <c r="P58" s="43">
        <f t="shared" ref="P58:P60" si="27">N58/I58*100</f>
        <v>65.533994406167849</v>
      </c>
      <c r="Q58" s="46">
        <f t="shared" si="26"/>
        <v>45497344</v>
      </c>
      <c r="R58" s="46">
        <f t="shared" si="26"/>
        <v>495291432</v>
      </c>
      <c r="S58" s="46">
        <f t="shared" si="26"/>
        <v>230360590</v>
      </c>
      <c r="T58" s="43">
        <f t="shared" ref="T58:T60" si="28">R58/I58*100</f>
        <v>44.730015145070269</v>
      </c>
      <c r="U58" s="46">
        <f t="shared" si="26"/>
        <v>45497344</v>
      </c>
      <c r="V58" s="46">
        <f t="shared" si="26"/>
        <v>495291432</v>
      </c>
      <c r="W58" s="46">
        <f t="shared" si="26"/>
        <v>0</v>
      </c>
      <c r="X58" s="16"/>
      <c r="Y58" s="16"/>
      <c r="Z58" s="16"/>
      <c r="AA58" s="16"/>
      <c r="AB58" s="16"/>
    </row>
    <row r="59" spans="1:28" s="17" customFormat="1" x14ac:dyDescent="0.25">
      <c r="B59" s="59" t="s">
        <v>216</v>
      </c>
      <c r="C59" s="45" t="s">
        <v>217</v>
      </c>
      <c r="D59" s="46">
        <f>+D60+D63+D71</f>
        <v>51837000</v>
      </c>
      <c r="E59" s="46">
        <f t="shared" ref="E59:W59" si="29">+E60+E63+E71</f>
        <v>0</v>
      </c>
      <c r="F59" s="46">
        <f t="shared" si="29"/>
        <v>6973200</v>
      </c>
      <c r="G59" s="46">
        <f t="shared" si="29"/>
        <v>58810200</v>
      </c>
      <c r="H59" s="46">
        <f t="shared" si="29"/>
        <v>0</v>
      </c>
      <c r="I59" s="46">
        <f t="shared" si="29"/>
        <v>58810200</v>
      </c>
      <c r="J59" s="46">
        <f t="shared" si="29"/>
        <v>-7372800</v>
      </c>
      <c r="K59" s="46">
        <f t="shared" si="29"/>
        <v>34252771</v>
      </c>
      <c r="L59" s="46">
        <f t="shared" si="29"/>
        <v>24557429</v>
      </c>
      <c r="M59" s="46">
        <f t="shared" si="29"/>
        <v>0</v>
      </c>
      <c r="N59" s="46">
        <f t="shared" si="29"/>
        <v>13429561</v>
      </c>
      <c r="O59" s="46">
        <f t="shared" si="29"/>
        <v>20823210</v>
      </c>
      <c r="P59" s="43">
        <f t="shared" si="27"/>
        <v>22.835428208031942</v>
      </c>
      <c r="Q59" s="46">
        <f t="shared" si="29"/>
        <v>2294287</v>
      </c>
      <c r="R59" s="46">
        <f t="shared" si="29"/>
        <v>5380654</v>
      </c>
      <c r="S59" s="46">
        <f t="shared" si="29"/>
        <v>8048907</v>
      </c>
      <c r="T59" s="43">
        <f t="shared" si="28"/>
        <v>9.1491850053222059</v>
      </c>
      <c r="U59" s="46">
        <f t="shared" si="29"/>
        <v>2294287</v>
      </c>
      <c r="V59" s="46">
        <f t="shared" si="29"/>
        <v>5380654</v>
      </c>
      <c r="W59" s="46">
        <f t="shared" si="29"/>
        <v>0</v>
      </c>
      <c r="X59" s="16"/>
      <c r="Y59" s="16"/>
      <c r="Z59" s="16"/>
      <c r="AA59" s="16"/>
      <c r="AB59" s="16"/>
    </row>
    <row r="60" spans="1:28" s="15" customFormat="1" ht="45" x14ac:dyDescent="0.25">
      <c r="B60" s="57" t="s">
        <v>218</v>
      </c>
      <c r="C60" s="37" t="s">
        <v>219</v>
      </c>
      <c r="D60" s="42">
        <f>+D61+D62</f>
        <v>11608000</v>
      </c>
      <c r="E60" s="42">
        <f t="shared" ref="E60:W60" si="30">+E61+E62</f>
        <v>0</v>
      </c>
      <c r="F60" s="42">
        <f t="shared" si="30"/>
        <v>0</v>
      </c>
      <c r="G60" s="42">
        <f t="shared" si="30"/>
        <v>11608000</v>
      </c>
      <c r="H60" s="42">
        <f t="shared" si="30"/>
        <v>0</v>
      </c>
      <c r="I60" s="42">
        <f t="shared" si="30"/>
        <v>11608000</v>
      </c>
      <c r="J60" s="42">
        <f t="shared" si="30"/>
        <v>0</v>
      </c>
      <c r="K60" s="42">
        <f t="shared" si="30"/>
        <v>4843771</v>
      </c>
      <c r="L60" s="42">
        <f t="shared" si="30"/>
        <v>6764229</v>
      </c>
      <c r="M60" s="42">
        <f t="shared" si="30"/>
        <v>0</v>
      </c>
      <c r="N60" s="42">
        <f t="shared" si="30"/>
        <v>4443771</v>
      </c>
      <c r="O60" s="42">
        <f t="shared" si="30"/>
        <v>400000</v>
      </c>
      <c r="P60" s="43">
        <f t="shared" si="27"/>
        <v>38.281969331495517</v>
      </c>
      <c r="Q60" s="42">
        <f t="shared" si="30"/>
        <v>724287</v>
      </c>
      <c r="R60" s="42">
        <f t="shared" si="30"/>
        <v>924287</v>
      </c>
      <c r="S60" s="42">
        <f t="shared" si="30"/>
        <v>3519484</v>
      </c>
      <c r="T60" s="43">
        <f t="shared" si="28"/>
        <v>7.9625000000000004</v>
      </c>
      <c r="U60" s="42">
        <f t="shared" si="30"/>
        <v>724287</v>
      </c>
      <c r="V60" s="42">
        <f t="shared" si="30"/>
        <v>924287</v>
      </c>
      <c r="W60" s="42">
        <f t="shared" si="30"/>
        <v>0</v>
      </c>
      <c r="X60" s="14"/>
      <c r="Y60" s="14"/>
      <c r="Z60" s="14"/>
      <c r="AA60" s="14"/>
      <c r="AB60" s="14"/>
    </row>
    <row r="61" spans="1:28" ht="24" x14ac:dyDescent="0.25">
      <c r="A61" s="15"/>
      <c r="B61" s="58" t="s">
        <v>71</v>
      </c>
      <c r="C61" s="32" t="s">
        <v>72</v>
      </c>
      <c r="D61" s="40">
        <v>8608000</v>
      </c>
      <c r="E61" s="40">
        <v>0</v>
      </c>
      <c r="F61" s="40">
        <v>0</v>
      </c>
      <c r="G61" s="40">
        <v>8608000</v>
      </c>
      <c r="H61" s="40">
        <v>0</v>
      </c>
      <c r="I61" s="40">
        <v>8608000</v>
      </c>
      <c r="J61" s="40">
        <v>0</v>
      </c>
      <c r="K61" s="40">
        <v>3600000</v>
      </c>
      <c r="L61" s="40">
        <v>5008000</v>
      </c>
      <c r="M61" s="40">
        <v>0</v>
      </c>
      <c r="N61" s="40">
        <v>3200000</v>
      </c>
      <c r="O61" s="40">
        <v>400000</v>
      </c>
      <c r="P61" s="41">
        <v>37.174700000000001</v>
      </c>
      <c r="Q61" s="40">
        <v>529127</v>
      </c>
      <c r="R61" s="40">
        <v>729127</v>
      </c>
      <c r="S61" s="40">
        <v>2470873</v>
      </c>
      <c r="T61" s="41">
        <v>8.4702999999999999</v>
      </c>
      <c r="U61" s="40">
        <v>529127</v>
      </c>
      <c r="V61" s="40">
        <v>729127</v>
      </c>
      <c r="W61" s="40">
        <v>0</v>
      </c>
    </row>
    <row r="62" spans="1:28" x14ac:dyDescent="0.25">
      <c r="B62" s="58" t="s">
        <v>73</v>
      </c>
      <c r="C62" s="32" t="s">
        <v>74</v>
      </c>
      <c r="D62" s="40">
        <v>3000000</v>
      </c>
      <c r="E62" s="40">
        <v>0</v>
      </c>
      <c r="F62" s="40">
        <v>0</v>
      </c>
      <c r="G62" s="40">
        <v>3000000</v>
      </c>
      <c r="H62" s="40">
        <v>0</v>
      </c>
      <c r="I62" s="40">
        <v>3000000</v>
      </c>
      <c r="J62" s="40">
        <v>0</v>
      </c>
      <c r="K62" s="40">
        <v>1243771</v>
      </c>
      <c r="L62" s="40">
        <v>1756229</v>
      </c>
      <c r="M62" s="40">
        <v>0</v>
      </c>
      <c r="N62" s="40">
        <v>1243771</v>
      </c>
      <c r="O62" s="40">
        <v>0</v>
      </c>
      <c r="P62" s="41">
        <v>41.459000000000003</v>
      </c>
      <c r="Q62" s="40">
        <v>195160</v>
      </c>
      <c r="R62" s="40">
        <v>195160</v>
      </c>
      <c r="S62" s="40">
        <v>1048611</v>
      </c>
      <c r="T62" s="41">
        <v>6.5053000000000001</v>
      </c>
      <c r="U62" s="40">
        <v>195160</v>
      </c>
      <c r="V62" s="40">
        <v>195160</v>
      </c>
      <c r="W62" s="40">
        <v>0</v>
      </c>
    </row>
    <row r="63" spans="1:28" s="15" customFormat="1" ht="30" x14ac:dyDescent="0.25">
      <c r="B63" s="57" t="s">
        <v>220</v>
      </c>
      <c r="C63" s="37" t="s">
        <v>221</v>
      </c>
      <c r="D63" s="42">
        <f>SUM(D64:D70)</f>
        <v>35943000</v>
      </c>
      <c r="E63" s="42">
        <f t="shared" ref="E63:W63" si="31">SUM(E64:E70)</f>
        <v>0</v>
      </c>
      <c r="F63" s="42">
        <f t="shared" si="31"/>
        <v>7130800</v>
      </c>
      <c r="G63" s="42">
        <f t="shared" si="31"/>
        <v>43073800</v>
      </c>
      <c r="H63" s="42">
        <f t="shared" si="31"/>
        <v>0</v>
      </c>
      <c r="I63" s="42">
        <f t="shared" si="31"/>
        <v>43073800</v>
      </c>
      <c r="J63" s="42">
        <f t="shared" si="31"/>
        <v>-7372800</v>
      </c>
      <c r="K63" s="42">
        <f t="shared" si="31"/>
        <v>25625000</v>
      </c>
      <c r="L63" s="42">
        <f t="shared" si="31"/>
        <v>17448800</v>
      </c>
      <c r="M63" s="42">
        <f t="shared" si="31"/>
        <v>0</v>
      </c>
      <c r="N63" s="42">
        <f t="shared" si="31"/>
        <v>7985790</v>
      </c>
      <c r="O63" s="42">
        <f t="shared" si="31"/>
        <v>17639210</v>
      </c>
      <c r="P63" s="43">
        <f>N63/I63*100</f>
        <v>18.539785205855996</v>
      </c>
      <c r="Q63" s="42">
        <f t="shared" si="31"/>
        <v>1570000</v>
      </c>
      <c r="R63" s="42">
        <f t="shared" si="31"/>
        <v>3493024</v>
      </c>
      <c r="S63" s="42">
        <f t="shared" si="31"/>
        <v>4492766</v>
      </c>
      <c r="T63" s="43">
        <f>R63/I63*100</f>
        <v>8.1093936453249995</v>
      </c>
      <c r="U63" s="42">
        <f t="shared" si="31"/>
        <v>1570000</v>
      </c>
      <c r="V63" s="42">
        <f t="shared" si="31"/>
        <v>3493024</v>
      </c>
      <c r="W63" s="42">
        <f t="shared" si="31"/>
        <v>0</v>
      </c>
      <c r="X63" s="14"/>
      <c r="Y63" s="14"/>
      <c r="Z63" s="14"/>
      <c r="AA63" s="14"/>
      <c r="AB63" s="14"/>
    </row>
    <row r="64" spans="1:28" x14ac:dyDescent="0.25">
      <c r="B64" s="58" t="s">
        <v>75</v>
      </c>
      <c r="C64" s="32" t="s">
        <v>76</v>
      </c>
      <c r="D64" s="40">
        <v>205000</v>
      </c>
      <c r="E64" s="40">
        <v>0</v>
      </c>
      <c r="F64" s="40">
        <v>0</v>
      </c>
      <c r="G64" s="40">
        <v>205000</v>
      </c>
      <c r="H64" s="40">
        <v>0</v>
      </c>
      <c r="I64" s="40">
        <v>205000</v>
      </c>
      <c r="J64" s="40">
        <v>0</v>
      </c>
      <c r="K64" s="40">
        <v>200000</v>
      </c>
      <c r="L64" s="40">
        <v>5000</v>
      </c>
      <c r="M64" s="40">
        <v>0</v>
      </c>
      <c r="N64" s="40">
        <v>0</v>
      </c>
      <c r="O64" s="40">
        <v>200000</v>
      </c>
      <c r="P64" s="41">
        <v>0</v>
      </c>
      <c r="Q64" s="40">
        <v>0</v>
      </c>
      <c r="R64" s="40">
        <v>0</v>
      </c>
      <c r="S64" s="40">
        <v>0</v>
      </c>
      <c r="T64" s="41">
        <v>0</v>
      </c>
      <c r="U64" s="40">
        <v>0</v>
      </c>
      <c r="V64" s="40">
        <v>0</v>
      </c>
      <c r="W64" s="40">
        <v>0</v>
      </c>
    </row>
    <row r="65" spans="1:28" ht="24" x14ac:dyDescent="0.25">
      <c r="B65" s="58" t="s">
        <v>77</v>
      </c>
      <c r="C65" s="32" t="s">
        <v>78</v>
      </c>
      <c r="D65" s="40">
        <v>8120000</v>
      </c>
      <c r="E65" s="40">
        <v>0</v>
      </c>
      <c r="F65" s="40">
        <v>-1400000</v>
      </c>
      <c r="G65" s="40">
        <v>6720000</v>
      </c>
      <c r="H65" s="40">
        <v>0</v>
      </c>
      <c r="I65" s="40">
        <v>6720000</v>
      </c>
      <c r="J65" s="40">
        <v>0</v>
      </c>
      <c r="K65" s="40">
        <v>2900000</v>
      </c>
      <c r="L65" s="40">
        <v>3820000</v>
      </c>
      <c r="M65" s="40">
        <v>0</v>
      </c>
      <c r="N65" s="40">
        <v>2734775</v>
      </c>
      <c r="O65" s="40">
        <v>165225</v>
      </c>
      <c r="P65" s="41">
        <v>40.696100000000001</v>
      </c>
      <c r="Q65" s="40">
        <v>250000</v>
      </c>
      <c r="R65" s="40">
        <v>484775</v>
      </c>
      <c r="S65" s="40">
        <v>2250000</v>
      </c>
      <c r="T65" s="41">
        <v>7.2138999999999998</v>
      </c>
      <c r="U65" s="40">
        <v>250000</v>
      </c>
      <c r="V65" s="40">
        <v>484775</v>
      </c>
      <c r="W65" s="40">
        <v>0</v>
      </c>
    </row>
    <row r="66" spans="1:28" ht="24" x14ac:dyDescent="0.25">
      <c r="B66" s="58" t="s">
        <v>79</v>
      </c>
      <c r="C66" s="32" t="s">
        <v>80</v>
      </c>
      <c r="D66" s="40">
        <v>1748000</v>
      </c>
      <c r="E66" s="40">
        <v>0</v>
      </c>
      <c r="F66" s="40">
        <v>0</v>
      </c>
      <c r="G66" s="40">
        <v>1748000</v>
      </c>
      <c r="H66" s="40">
        <v>0</v>
      </c>
      <c r="I66" s="40">
        <v>1748000</v>
      </c>
      <c r="J66" s="40">
        <v>0</v>
      </c>
      <c r="K66" s="40">
        <v>0</v>
      </c>
      <c r="L66" s="40">
        <v>1748000</v>
      </c>
      <c r="M66" s="40">
        <v>0</v>
      </c>
      <c r="N66" s="40">
        <v>0</v>
      </c>
      <c r="O66" s="40">
        <v>0</v>
      </c>
      <c r="P66" s="41">
        <v>0</v>
      </c>
      <c r="Q66" s="40">
        <v>0</v>
      </c>
      <c r="R66" s="40">
        <v>0</v>
      </c>
      <c r="S66" s="40">
        <v>0</v>
      </c>
      <c r="T66" s="41">
        <v>0</v>
      </c>
      <c r="U66" s="40">
        <v>0</v>
      </c>
      <c r="V66" s="40">
        <v>0</v>
      </c>
      <c r="W66" s="40">
        <v>0</v>
      </c>
    </row>
    <row r="67" spans="1:28" x14ac:dyDescent="0.25">
      <c r="B67" s="58" t="s">
        <v>81</v>
      </c>
      <c r="C67" s="32" t="s">
        <v>82</v>
      </c>
      <c r="D67" s="40">
        <v>547000</v>
      </c>
      <c r="E67" s="40">
        <v>0</v>
      </c>
      <c r="F67" s="40">
        <v>0</v>
      </c>
      <c r="G67" s="40">
        <v>547000</v>
      </c>
      <c r="H67" s="40">
        <v>0</v>
      </c>
      <c r="I67" s="40">
        <v>547000</v>
      </c>
      <c r="J67" s="40">
        <v>0</v>
      </c>
      <c r="K67" s="40">
        <v>547000</v>
      </c>
      <c r="L67" s="40">
        <v>0</v>
      </c>
      <c r="M67" s="40">
        <v>0</v>
      </c>
      <c r="N67" s="40">
        <v>547000</v>
      </c>
      <c r="O67" s="40">
        <v>0</v>
      </c>
      <c r="P67" s="41">
        <v>100</v>
      </c>
      <c r="Q67" s="40">
        <v>280000</v>
      </c>
      <c r="R67" s="40">
        <v>280000</v>
      </c>
      <c r="S67" s="40">
        <v>267000</v>
      </c>
      <c r="T67" s="41">
        <v>51.188299999999998</v>
      </c>
      <c r="U67" s="40">
        <v>280000</v>
      </c>
      <c r="V67" s="40">
        <v>280000</v>
      </c>
      <c r="W67" s="40">
        <v>0</v>
      </c>
    </row>
    <row r="68" spans="1:28" ht="24" x14ac:dyDescent="0.25">
      <c r="B68" s="58" t="s">
        <v>83</v>
      </c>
      <c r="C68" s="32" t="s">
        <v>84</v>
      </c>
      <c r="D68" s="40">
        <v>8879000</v>
      </c>
      <c r="E68" s="40">
        <v>0</v>
      </c>
      <c r="F68" s="40">
        <v>14906000</v>
      </c>
      <c r="G68" s="40">
        <v>23785000</v>
      </c>
      <c r="H68" s="40">
        <v>0</v>
      </c>
      <c r="I68" s="40">
        <v>23785000</v>
      </c>
      <c r="J68" s="40">
        <v>0</v>
      </c>
      <c r="K68" s="40">
        <v>21472000</v>
      </c>
      <c r="L68" s="40">
        <v>2313000</v>
      </c>
      <c r="M68" s="40">
        <v>0</v>
      </c>
      <c r="N68" s="40">
        <v>4198015</v>
      </c>
      <c r="O68" s="40">
        <v>17273985</v>
      </c>
      <c r="P68" s="41">
        <v>17.649799999999999</v>
      </c>
      <c r="Q68" s="40">
        <v>850000</v>
      </c>
      <c r="R68" s="40">
        <v>2538249</v>
      </c>
      <c r="S68" s="40">
        <v>1659766</v>
      </c>
      <c r="T68" s="41">
        <v>10.6716</v>
      </c>
      <c r="U68" s="40">
        <v>850000</v>
      </c>
      <c r="V68" s="40">
        <v>2538249</v>
      </c>
      <c r="W68" s="40">
        <v>0</v>
      </c>
    </row>
    <row r="69" spans="1:28" x14ac:dyDescent="0.25">
      <c r="B69" s="58" t="s">
        <v>85</v>
      </c>
      <c r="C69" s="32" t="s">
        <v>86</v>
      </c>
      <c r="D69" s="40">
        <v>13574000</v>
      </c>
      <c r="E69" s="40">
        <v>0</v>
      </c>
      <c r="F69" s="40">
        <v>-5429600</v>
      </c>
      <c r="G69" s="40">
        <v>8144400</v>
      </c>
      <c r="H69" s="40">
        <v>0</v>
      </c>
      <c r="I69" s="40">
        <v>8144400</v>
      </c>
      <c r="J69" s="40">
        <v>-7372800</v>
      </c>
      <c r="K69" s="40">
        <v>0</v>
      </c>
      <c r="L69" s="40">
        <v>8144400</v>
      </c>
      <c r="M69" s="40">
        <v>0</v>
      </c>
      <c r="N69" s="40">
        <v>0</v>
      </c>
      <c r="O69" s="40">
        <v>0</v>
      </c>
      <c r="P69" s="41">
        <v>0</v>
      </c>
      <c r="Q69" s="40">
        <v>0</v>
      </c>
      <c r="R69" s="40">
        <v>0</v>
      </c>
      <c r="S69" s="40">
        <v>0</v>
      </c>
      <c r="T69" s="41">
        <v>0</v>
      </c>
      <c r="U69" s="40">
        <v>0</v>
      </c>
      <c r="V69" s="40">
        <v>0</v>
      </c>
      <c r="W69" s="40">
        <v>0</v>
      </c>
    </row>
    <row r="70" spans="1:28" x14ac:dyDescent="0.25">
      <c r="B70" s="58" t="s">
        <v>87</v>
      </c>
      <c r="C70" s="32" t="s">
        <v>88</v>
      </c>
      <c r="D70" s="40">
        <v>2870000</v>
      </c>
      <c r="E70" s="40">
        <v>0</v>
      </c>
      <c r="F70" s="40">
        <v>-945600</v>
      </c>
      <c r="G70" s="40">
        <v>1924400</v>
      </c>
      <c r="H70" s="40">
        <v>0</v>
      </c>
      <c r="I70" s="40">
        <v>1924400</v>
      </c>
      <c r="J70" s="40">
        <v>0</v>
      </c>
      <c r="K70" s="40">
        <v>506000</v>
      </c>
      <c r="L70" s="40">
        <v>1418400</v>
      </c>
      <c r="M70" s="40">
        <v>0</v>
      </c>
      <c r="N70" s="40">
        <v>506000</v>
      </c>
      <c r="O70" s="40">
        <v>0</v>
      </c>
      <c r="P70" s="41">
        <v>26.293900000000001</v>
      </c>
      <c r="Q70" s="40">
        <v>190000</v>
      </c>
      <c r="R70" s="40">
        <v>190000</v>
      </c>
      <c r="S70" s="40">
        <v>316000</v>
      </c>
      <c r="T70" s="41">
        <v>9.8732000000000006</v>
      </c>
      <c r="U70" s="40">
        <v>190000</v>
      </c>
      <c r="V70" s="40">
        <v>190000</v>
      </c>
      <c r="W70" s="40">
        <v>0</v>
      </c>
    </row>
    <row r="71" spans="1:28" s="15" customFormat="1" x14ac:dyDescent="0.25">
      <c r="B71" s="57" t="s">
        <v>222</v>
      </c>
      <c r="C71" s="37" t="s">
        <v>223</v>
      </c>
      <c r="D71" s="42">
        <f>+D72</f>
        <v>4286000</v>
      </c>
      <c r="E71" s="42">
        <f t="shared" ref="E71:W71" si="32">+E72</f>
        <v>0</v>
      </c>
      <c r="F71" s="42">
        <f t="shared" si="32"/>
        <v>-157600</v>
      </c>
      <c r="G71" s="42">
        <f t="shared" si="32"/>
        <v>4128400</v>
      </c>
      <c r="H71" s="42">
        <f t="shared" si="32"/>
        <v>0</v>
      </c>
      <c r="I71" s="42">
        <f t="shared" si="32"/>
        <v>4128400</v>
      </c>
      <c r="J71" s="42">
        <f t="shared" si="32"/>
        <v>0</v>
      </c>
      <c r="K71" s="42">
        <f t="shared" si="32"/>
        <v>3784000</v>
      </c>
      <c r="L71" s="42">
        <f t="shared" si="32"/>
        <v>344400</v>
      </c>
      <c r="M71" s="42">
        <f t="shared" si="32"/>
        <v>0</v>
      </c>
      <c r="N71" s="42">
        <f t="shared" si="32"/>
        <v>1000000</v>
      </c>
      <c r="O71" s="42">
        <f t="shared" si="32"/>
        <v>2784000</v>
      </c>
      <c r="P71" s="43">
        <f>N71/I71*100</f>
        <v>24.222459064044184</v>
      </c>
      <c r="Q71" s="42">
        <f t="shared" si="32"/>
        <v>0</v>
      </c>
      <c r="R71" s="42">
        <f t="shared" si="32"/>
        <v>963343</v>
      </c>
      <c r="S71" s="42">
        <f t="shared" si="32"/>
        <v>36657</v>
      </c>
      <c r="T71" s="43">
        <f>R71/I71*100</f>
        <v>23.334536382133514</v>
      </c>
      <c r="U71" s="42">
        <f t="shared" si="32"/>
        <v>0</v>
      </c>
      <c r="V71" s="42">
        <f t="shared" si="32"/>
        <v>963343</v>
      </c>
      <c r="W71" s="42">
        <f t="shared" si="32"/>
        <v>0</v>
      </c>
      <c r="X71" s="14"/>
      <c r="Y71" s="14"/>
      <c r="Z71" s="14"/>
      <c r="AA71" s="14"/>
      <c r="AB71" s="14"/>
    </row>
    <row r="72" spans="1:28" ht="24" x14ac:dyDescent="0.25">
      <c r="B72" s="58" t="s">
        <v>89</v>
      </c>
      <c r="C72" s="32" t="s">
        <v>90</v>
      </c>
      <c r="D72" s="40">
        <v>4286000</v>
      </c>
      <c r="E72" s="40">
        <v>0</v>
      </c>
      <c r="F72" s="40">
        <v>-157600</v>
      </c>
      <c r="G72" s="40">
        <v>4128400</v>
      </c>
      <c r="H72" s="40">
        <v>0</v>
      </c>
      <c r="I72" s="40">
        <v>4128400</v>
      </c>
      <c r="J72" s="40">
        <v>0</v>
      </c>
      <c r="K72" s="40">
        <v>3784000</v>
      </c>
      <c r="L72" s="40">
        <v>344400</v>
      </c>
      <c r="M72" s="40">
        <v>0</v>
      </c>
      <c r="N72" s="40">
        <v>1000000</v>
      </c>
      <c r="O72" s="40">
        <v>2784000</v>
      </c>
      <c r="P72" s="41">
        <v>24.2225</v>
      </c>
      <c r="Q72" s="40">
        <v>0</v>
      </c>
      <c r="R72" s="40">
        <v>963343</v>
      </c>
      <c r="S72" s="40">
        <v>36657</v>
      </c>
      <c r="T72" s="41">
        <v>23.334499999999998</v>
      </c>
      <c r="U72" s="40">
        <v>0</v>
      </c>
      <c r="V72" s="40">
        <v>963343</v>
      </c>
      <c r="W72" s="40">
        <v>0</v>
      </c>
    </row>
    <row r="73" spans="1:28" s="15" customFormat="1" x14ac:dyDescent="0.25">
      <c r="B73" s="56" t="s">
        <v>224</v>
      </c>
      <c r="C73" s="44" t="s">
        <v>225</v>
      </c>
      <c r="D73" s="38">
        <f>+D74+D79+D86+D108+D114+D115+D116</f>
        <v>1076914000</v>
      </c>
      <c r="E73" s="38">
        <f t="shared" ref="E73:W73" si="33">+E74+E79+E86+E108+E114+E115+E116</f>
        <v>0</v>
      </c>
      <c r="F73" s="38">
        <f t="shared" si="33"/>
        <v>-28433200</v>
      </c>
      <c r="G73" s="38">
        <f t="shared" si="33"/>
        <v>1048480800</v>
      </c>
      <c r="H73" s="38">
        <f t="shared" si="33"/>
        <v>0</v>
      </c>
      <c r="I73" s="38">
        <f t="shared" si="33"/>
        <v>1048480800</v>
      </c>
      <c r="J73" s="38">
        <f t="shared" si="33"/>
        <v>-11124071</v>
      </c>
      <c r="K73" s="38">
        <f t="shared" si="33"/>
        <v>831593987</v>
      </c>
      <c r="L73" s="38">
        <f t="shared" si="33"/>
        <v>216886813</v>
      </c>
      <c r="M73" s="38">
        <f t="shared" si="33"/>
        <v>25589495</v>
      </c>
      <c r="N73" s="38">
        <f t="shared" si="33"/>
        <v>712222461</v>
      </c>
      <c r="O73" s="38">
        <f t="shared" si="33"/>
        <v>119371526</v>
      </c>
      <c r="P73" s="39">
        <f t="shared" ref="P73:P74" si="34">N73/I73*100</f>
        <v>67.928994121780775</v>
      </c>
      <c r="Q73" s="38">
        <f t="shared" si="33"/>
        <v>43203057</v>
      </c>
      <c r="R73" s="38">
        <f t="shared" si="33"/>
        <v>489910778</v>
      </c>
      <c r="S73" s="38">
        <f t="shared" si="33"/>
        <v>222311683</v>
      </c>
      <c r="T73" s="39">
        <f t="shared" ref="T73:T74" si="35">R73/I73*100</f>
        <v>46.725774854437006</v>
      </c>
      <c r="U73" s="38">
        <f t="shared" si="33"/>
        <v>43203057</v>
      </c>
      <c r="V73" s="38">
        <f t="shared" si="33"/>
        <v>489910778</v>
      </c>
      <c r="W73" s="38">
        <f t="shared" si="33"/>
        <v>0</v>
      </c>
      <c r="X73" s="14"/>
      <c r="Y73" s="14"/>
      <c r="Z73" s="14"/>
      <c r="AA73" s="14"/>
      <c r="AB73" s="14"/>
    </row>
    <row r="74" spans="1:28" s="15" customFormat="1" ht="75" x14ac:dyDescent="0.25">
      <c r="B74" s="57" t="s">
        <v>226</v>
      </c>
      <c r="C74" s="37" t="s">
        <v>227</v>
      </c>
      <c r="D74" s="42">
        <f>+D75+D76+D77</f>
        <v>81408000</v>
      </c>
      <c r="E74" s="42">
        <f t="shared" ref="E74:W74" si="36">+E75+E76+E77</f>
        <v>0</v>
      </c>
      <c r="F74" s="42">
        <f t="shared" si="36"/>
        <v>-3276800</v>
      </c>
      <c r="G74" s="42">
        <f t="shared" si="36"/>
        <v>78131200</v>
      </c>
      <c r="H74" s="42">
        <f t="shared" si="36"/>
        <v>0</v>
      </c>
      <c r="I74" s="42">
        <f t="shared" si="36"/>
        <v>78131200</v>
      </c>
      <c r="J74" s="42">
        <f t="shared" si="36"/>
        <v>0</v>
      </c>
      <c r="K74" s="42">
        <f t="shared" si="36"/>
        <v>36105937</v>
      </c>
      <c r="L74" s="42">
        <f t="shared" si="36"/>
        <v>42025263</v>
      </c>
      <c r="M74" s="42">
        <f t="shared" si="36"/>
        <v>0</v>
      </c>
      <c r="N74" s="42">
        <f t="shared" si="36"/>
        <v>35205937</v>
      </c>
      <c r="O74" s="42">
        <f t="shared" si="36"/>
        <v>900000</v>
      </c>
      <c r="P74" s="43">
        <f t="shared" si="34"/>
        <v>45.060023396543251</v>
      </c>
      <c r="Q74" s="42">
        <f t="shared" si="36"/>
        <v>3000000</v>
      </c>
      <c r="R74" s="42">
        <f t="shared" si="36"/>
        <v>3400000</v>
      </c>
      <c r="S74" s="42">
        <f t="shared" si="36"/>
        <v>31805937</v>
      </c>
      <c r="T74" s="43">
        <f t="shared" si="35"/>
        <v>4.3516546526867632</v>
      </c>
      <c r="U74" s="42">
        <f t="shared" si="36"/>
        <v>3000000</v>
      </c>
      <c r="V74" s="42">
        <f t="shared" si="36"/>
        <v>3400000</v>
      </c>
      <c r="W74" s="42">
        <f t="shared" si="36"/>
        <v>0</v>
      </c>
      <c r="X74" s="14"/>
      <c r="Y74" s="14"/>
      <c r="Z74" s="14"/>
      <c r="AA74" s="14"/>
      <c r="AB74" s="14"/>
    </row>
    <row r="75" spans="1:28" x14ac:dyDescent="0.25">
      <c r="B75" s="58" t="s">
        <v>91</v>
      </c>
      <c r="C75" s="32" t="s">
        <v>92</v>
      </c>
      <c r="D75" s="40">
        <v>1536000</v>
      </c>
      <c r="E75" s="40">
        <v>0</v>
      </c>
      <c r="F75" s="40">
        <v>0</v>
      </c>
      <c r="G75" s="40">
        <v>1536000</v>
      </c>
      <c r="H75" s="40">
        <v>0</v>
      </c>
      <c r="I75" s="40">
        <v>1536000</v>
      </c>
      <c r="J75" s="40">
        <v>0</v>
      </c>
      <c r="K75" s="40">
        <v>1300000</v>
      </c>
      <c r="L75" s="40">
        <v>236000</v>
      </c>
      <c r="M75" s="40">
        <v>0</v>
      </c>
      <c r="N75" s="40">
        <v>400000</v>
      </c>
      <c r="O75" s="40">
        <v>900000</v>
      </c>
      <c r="P75" s="41">
        <v>26.041699999999999</v>
      </c>
      <c r="Q75" s="40">
        <v>0</v>
      </c>
      <c r="R75" s="40">
        <v>400000</v>
      </c>
      <c r="S75" s="40">
        <v>0</v>
      </c>
      <c r="T75" s="41">
        <v>26.041699999999999</v>
      </c>
      <c r="U75" s="40">
        <v>0</v>
      </c>
      <c r="V75" s="40">
        <v>400000</v>
      </c>
      <c r="W75" s="40">
        <v>0</v>
      </c>
    </row>
    <row r="76" spans="1:28" ht="24" x14ac:dyDescent="0.25">
      <c r="B76" s="58" t="s">
        <v>93</v>
      </c>
      <c r="C76" s="32" t="s">
        <v>94</v>
      </c>
      <c r="D76" s="40">
        <v>71680000</v>
      </c>
      <c r="E76" s="40">
        <v>0</v>
      </c>
      <c r="F76" s="40">
        <v>0</v>
      </c>
      <c r="G76" s="40">
        <v>71680000</v>
      </c>
      <c r="H76" s="40">
        <v>0</v>
      </c>
      <c r="I76" s="40">
        <v>71680000</v>
      </c>
      <c r="J76" s="40">
        <v>0</v>
      </c>
      <c r="K76" s="40">
        <v>30805937</v>
      </c>
      <c r="L76" s="40">
        <v>40874063</v>
      </c>
      <c r="M76" s="40">
        <v>0</v>
      </c>
      <c r="N76" s="40">
        <v>30805937</v>
      </c>
      <c r="O76" s="40">
        <v>0</v>
      </c>
      <c r="P76" s="41">
        <v>42.976999999999997</v>
      </c>
      <c r="Q76" s="40">
        <v>3000000</v>
      </c>
      <c r="R76" s="40">
        <v>3000000</v>
      </c>
      <c r="S76" s="40">
        <v>27805937</v>
      </c>
      <c r="T76" s="41">
        <v>4.1852999999999998</v>
      </c>
      <c r="U76" s="40">
        <v>3000000</v>
      </c>
      <c r="V76" s="40">
        <v>3000000</v>
      </c>
      <c r="W76" s="40">
        <v>0</v>
      </c>
    </row>
    <row r="77" spans="1:28" s="15" customFormat="1" x14ac:dyDescent="0.25">
      <c r="B77" s="57" t="s">
        <v>228</v>
      </c>
      <c r="C77" s="37" t="s">
        <v>229</v>
      </c>
      <c r="D77" s="42">
        <f>+D78</f>
        <v>8192000</v>
      </c>
      <c r="E77" s="42">
        <f t="shared" ref="E77:W77" si="37">+E78</f>
        <v>0</v>
      </c>
      <c r="F77" s="42">
        <f t="shared" si="37"/>
        <v>-3276800</v>
      </c>
      <c r="G77" s="42">
        <f t="shared" si="37"/>
        <v>4915200</v>
      </c>
      <c r="H77" s="42">
        <f t="shared" si="37"/>
        <v>0</v>
      </c>
      <c r="I77" s="42">
        <f t="shared" si="37"/>
        <v>4915200</v>
      </c>
      <c r="J77" s="42">
        <f t="shared" si="37"/>
        <v>0</v>
      </c>
      <c r="K77" s="42">
        <f t="shared" si="37"/>
        <v>4000000</v>
      </c>
      <c r="L77" s="42">
        <f t="shared" si="37"/>
        <v>915200</v>
      </c>
      <c r="M77" s="42">
        <f t="shared" si="37"/>
        <v>0</v>
      </c>
      <c r="N77" s="42">
        <f t="shared" si="37"/>
        <v>4000000</v>
      </c>
      <c r="O77" s="42">
        <f t="shared" si="37"/>
        <v>0</v>
      </c>
      <c r="P77" s="43">
        <f>N77/I77*100</f>
        <v>81.380208333333343</v>
      </c>
      <c r="Q77" s="42">
        <f t="shared" si="37"/>
        <v>0</v>
      </c>
      <c r="R77" s="42">
        <f t="shared" si="37"/>
        <v>0</v>
      </c>
      <c r="S77" s="42">
        <f t="shared" si="37"/>
        <v>4000000</v>
      </c>
      <c r="T77" s="43">
        <f>R77/I77*100</f>
        <v>0</v>
      </c>
      <c r="U77" s="42">
        <f t="shared" si="37"/>
        <v>0</v>
      </c>
      <c r="V77" s="42">
        <f t="shared" si="37"/>
        <v>0</v>
      </c>
      <c r="W77" s="42">
        <f t="shared" si="37"/>
        <v>0</v>
      </c>
      <c r="X77" s="14"/>
      <c r="Y77" s="14"/>
      <c r="Z77" s="14"/>
      <c r="AA77" s="14"/>
      <c r="AB77" s="14"/>
    </row>
    <row r="78" spans="1:28" x14ac:dyDescent="0.25">
      <c r="A78" s="15"/>
      <c r="B78" s="58" t="s">
        <v>95</v>
      </c>
      <c r="C78" s="32" t="s">
        <v>96</v>
      </c>
      <c r="D78" s="40">
        <v>8192000</v>
      </c>
      <c r="E78" s="40">
        <v>0</v>
      </c>
      <c r="F78" s="40">
        <v>-3276800</v>
      </c>
      <c r="G78" s="40">
        <v>4915200</v>
      </c>
      <c r="H78" s="40">
        <v>0</v>
      </c>
      <c r="I78" s="40">
        <v>4915200</v>
      </c>
      <c r="J78" s="40">
        <v>0</v>
      </c>
      <c r="K78" s="40">
        <v>4000000</v>
      </c>
      <c r="L78" s="40">
        <v>915200</v>
      </c>
      <c r="M78" s="40">
        <v>0</v>
      </c>
      <c r="N78" s="40">
        <v>4000000</v>
      </c>
      <c r="O78" s="40">
        <v>0</v>
      </c>
      <c r="P78" s="41">
        <v>81.380200000000002</v>
      </c>
      <c r="Q78" s="40">
        <v>0</v>
      </c>
      <c r="R78" s="40">
        <v>0</v>
      </c>
      <c r="S78" s="40">
        <v>4000000</v>
      </c>
      <c r="T78" s="41">
        <v>0</v>
      </c>
      <c r="U78" s="40">
        <v>0</v>
      </c>
      <c r="V78" s="40">
        <v>0</v>
      </c>
      <c r="W78" s="40">
        <v>0</v>
      </c>
    </row>
    <row r="79" spans="1:28" s="15" customFormat="1" ht="30" x14ac:dyDescent="0.25">
      <c r="B79" s="57" t="s">
        <v>230</v>
      </c>
      <c r="C79" s="37" t="s">
        <v>231</v>
      </c>
      <c r="D79" s="42">
        <f>+D80+D83</f>
        <v>259748000</v>
      </c>
      <c r="E79" s="42">
        <f t="shared" ref="E79:W79" si="38">+E80+E83</f>
        <v>0</v>
      </c>
      <c r="F79" s="42">
        <f t="shared" si="38"/>
        <v>94663980</v>
      </c>
      <c r="G79" s="42">
        <f t="shared" si="38"/>
        <v>354411980</v>
      </c>
      <c r="H79" s="42">
        <f t="shared" si="38"/>
        <v>0</v>
      </c>
      <c r="I79" s="42">
        <f t="shared" si="38"/>
        <v>354411980</v>
      </c>
      <c r="J79" s="42">
        <f t="shared" si="38"/>
        <v>0</v>
      </c>
      <c r="K79" s="42">
        <f t="shared" si="38"/>
        <v>277241201</v>
      </c>
      <c r="L79" s="42">
        <f t="shared" si="38"/>
        <v>77170779</v>
      </c>
      <c r="M79" s="42">
        <f t="shared" si="38"/>
        <v>0</v>
      </c>
      <c r="N79" s="42">
        <f t="shared" si="38"/>
        <v>277241201</v>
      </c>
      <c r="O79" s="42">
        <f t="shared" si="38"/>
        <v>0</v>
      </c>
      <c r="P79" s="43">
        <f t="shared" ref="P79:P80" si="39">N79/I79*100</f>
        <v>78.225685542571114</v>
      </c>
      <c r="Q79" s="42">
        <f t="shared" si="38"/>
        <v>1869606</v>
      </c>
      <c r="R79" s="42">
        <f t="shared" si="38"/>
        <v>252463806</v>
      </c>
      <c r="S79" s="42">
        <f t="shared" si="38"/>
        <v>24777395</v>
      </c>
      <c r="T79" s="43">
        <f t="shared" ref="T79:T80" si="40">R79/I79*100</f>
        <v>71.234557590293647</v>
      </c>
      <c r="U79" s="42">
        <f t="shared" si="38"/>
        <v>1869606</v>
      </c>
      <c r="V79" s="42">
        <f t="shared" si="38"/>
        <v>252463806</v>
      </c>
      <c r="W79" s="42">
        <f t="shared" si="38"/>
        <v>0</v>
      </c>
      <c r="X79" s="14"/>
      <c r="Y79" s="14"/>
      <c r="Z79" s="14"/>
      <c r="AA79" s="14"/>
      <c r="AB79" s="14"/>
    </row>
    <row r="80" spans="1:28" s="15" customFormat="1" x14ac:dyDescent="0.25">
      <c r="B80" s="57" t="s">
        <v>232</v>
      </c>
      <c r="C80" s="37" t="s">
        <v>233</v>
      </c>
      <c r="D80" s="42">
        <f>+D81+D82</f>
        <v>192737000</v>
      </c>
      <c r="E80" s="42">
        <f t="shared" ref="E80:W80" si="41">+E81+E82</f>
        <v>0</v>
      </c>
      <c r="F80" s="42">
        <f t="shared" si="41"/>
        <v>118341200</v>
      </c>
      <c r="G80" s="42">
        <f t="shared" si="41"/>
        <v>311078200</v>
      </c>
      <c r="H80" s="42">
        <f t="shared" si="41"/>
        <v>0</v>
      </c>
      <c r="I80" s="42">
        <f t="shared" si="41"/>
        <v>311078200</v>
      </c>
      <c r="J80" s="42">
        <f t="shared" si="41"/>
        <v>0</v>
      </c>
      <c r="K80" s="42">
        <f t="shared" si="41"/>
        <v>236215421</v>
      </c>
      <c r="L80" s="42">
        <f t="shared" si="41"/>
        <v>74862779</v>
      </c>
      <c r="M80" s="42">
        <f t="shared" si="41"/>
        <v>0</v>
      </c>
      <c r="N80" s="42">
        <f t="shared" si="41"/>
        <v>236215421</v>
      </c>
      <c r="O80" s="42">
        <f t="shared" si="41"/>
        <v>0</v>
      </c>
      <c r="P80" s="43">
        <f t="shared" si="39"/>
        <v>75.934418098085942</v>
      </c>
      <c r="Q80" s="42">
        <f t="shared" si="41"/>
        <v>0</v>
      </c>
      <c r="R80" s="42">
        <f t="shared" si="41"/>
        <v>232082994</v>
      </c>
      <c r="S80" s="42">
        <f t="shared" si="41"/>
        <v>4132427</v>
      </c>
      <c r="T80" s="43">
        <f t="shared" si="40"/>
        <v>74.605997463017331</v>
      </c>
      <c r="U80" s="42">
        <f t="shared" si="41"/>
        <v>0</v>
      </c>
      <c r="V80" s="42">
        <f t="shared" si="41"/>
        <v>232082994</v>
      </c>
      <c r="W80" s="42">
        <f t="shared" si="41"/>
        <v>0</v>
      </c>
      <c r="X80" s="14"/>
      <c r="Y80" s="14"/>
      <c r="Z80" s="14"/>
      <c r="AA80" s="14"/>
      <c r="AB80" s="14"/>
    </row>
    <row r="81" spans="1:28" ht="24" x14ac:dyDescent="0.25">
      <c r="A81" s="15"/>
      <c r="B81" s="58" t="s">
        <v>97</v>
      </c>
      <c r="C81" s="32" t="s">
        <v>98</v>
      </c>
      <c r="D81" s="40">
        <v>192737000</v>
      </c>
      <c r="E81" s="40">
        <v>0</v>
      </c>
      <c r="F81" s="40">
        <v>85991200</v>
      </c>
      <c r="G81" s="40">
        <v>278728200</v>
      </c>
      <c r="H81" s="40">
        <v>0</v>
      </c>
      <c r="I81" s="40">
        <v>278728200</v>
      </c>
      <c r="J81" s="40">
        <v>0</v>
      </c>
      <c r="K81" s="40">
        <v>204080698</v>
      </c>
      <c r="L81" s="40">
        <v>74647502</v>
      </c>
      <c r="M81" s="40">
        <v>0</v>
      </c>
      <c r="N81" s="40">
        <v>204080698</v>
      </c>
      <c r="O81" s="40">
        <v>0</v>
      </c>
      <c r="P81" s="41">
        <v>73.218500000000006</v>
      </c>
      <c r="Q81" s="40">
        <v>0</v>
      </c>
      <c r="R81" s="40">
        <v>199948271</v>
      </c>
      <c r="S81" s="40">
        <v>4132427</v>
      </c>
      <c r="T81" s="41">
        <v>71.735900000000001</v>
      </c>
      <c r="U81" s="40">
        <v>0</v>
      </c>
      <c r="V81" s="40">
        <v>199948271</v>
      </c>
      <c r="W81" s="40">
        <v>0</v>
      </c>
    </row>
    <row r="82" spans="1:28" x14ac:dyDescent="0.25">
      <c r="A82" s="15"/>
      <c r="B82" s="58" t="s">
        <v>99</v>
      </c>
      <c r="C82" s="11" t="s">
        <v>100</v>
      </c>
      <c r="D82" s="40">
        <v>0</v>
      </c>
      <c r="E82" s="40">
        <v>0</v>
      </c>
      <c r="F82" s="40">
        <v>32350000</v>
      </c>
      <c r="G82" s="40">
        <v>32350000</v>
      </c>
      <c r="H82" s="40">
        <v>0</v>
      </c>
      <c r="I82" s="40">
        <v>32350000</v>
      </c>
      <c r="J82" s="40">
        <v>0</v>
      </c>
      <c r="K82" s="40">
        <v>32134723</v>
      </c>
      <c r="L82" s="40">
        <v>215277</v>
      </c>
      <c r="M82" s="40">
        <v>0</v>
      </c>
      <c r="N82" s="40">
        <v>32134723</v>
      </c>
      <c r="O82" s="40">
        <v>0</v>
      </c>
      <c r="P82" s="41">
        <v>99.334500000000006</v>
      </c>
      <c r="Q82" s="40">
        <v>0</v>
      </c>
      <c r="R82" s="40">
        <v>32134723</v>
      </c>
      <c r="S82" s="40">
        <v>0</v>
      </c>
      <c r="T82" s="41">
        <v>99.334500000000006</v>
      </c>
      <c r="U82" s="40">
        <v>0</v>
      </c>
      <c r="V82" s="40">
        <v>32134723</v>
      </c>
      <c r="W82" s="40">
        <v>0</v>
      </c>
    </row>
    <row r="83" spans="1:28" s="15" customFormat="1" x14ac:dyDescent="0.25">
      <c r="B83" s="57" t="s">
        <v>234</v>
      </c>
      <c r="C83" s="37" t="s">
        <v>235</v>
      </c>
      <c r="D83" s="42">
        <f>+D84+D85</f>
        <v>67011000</v>
      </c>
      <c r="E83" s="42">
        <f t="shared" ref="E83:W83" si="42">+E84+E85</f>
        <v>0</v>
      </c>
      <c r="F83" s="42">
        <f t="shared" si="42"/>
        <v>-23677220</v>
      </c>
      <c r="G83" s="42">
        <f t="shared" si="42"/>
        <v>43333780</v>
      </c>
      <c r="H83" s="42">
        <f t="shared" si="42"/>
        <v>0</v>
      </c>
      <c r="I83" s="42">
        <f t="shared" si="42"/>
        <v>43333780</v>
      </c>
      <c r="J83" s="42">
        <f t="shared" si="42"/>
        <v>0</v>
      </c>
      <c r="K83" s="42">
        <f t="shared" si="42"/>
        <v>41025780</v>
      </c>
      <c r="L83" s="42">
        <f t="shared" si="42"/>
        <v>2308000</v>
      </c>
      <c r="M83" s="42">
        <f t="shared" si="42"/>
        <v>0</v>
      </c>
      <c r="N83" s="42">
        <f t="shared" si="42"/>
        <v>41025780</v>
      </c>
      <c r="O83" s="42">
        <f t="shared" si="42"/>
        <v>0</v>
      </c>
      <c r="P83" s="43">
        <f>N83/I83*100</f>
        <v>94.673901053635291</v>
      </c>
      <c r="Q83" s="42">
        <f t="shared" si="42"/>
        <v>1869606</v>
      </c>
      <c r="R83" s="42">
        <f t="shared" si="42"/>
        <v>20380812</v>
      </c>
      <c r="S83" s="42">
        <f t="shared" si="42"/>
        <v>20644968</v>
      </c>
      <c r="T83" s="43">
        <f>R83/I83*100</f>
        <v>47.032158283906924</v>
      </c>
      <c r="U83" s="42">
        <f t="shared" si="42"/>
        <v>1869606</v>
      </c>
      <c r="V83" s="42">
        <f t="shared" si="42"/>
        <v>20380812</v>
      </c>
      <c r="W83" s="42">
        <f t="shared" si="42"/>
        <v>0</v>
      </c>
      <c r="X83" s="14"/>
      <c r="Y83" s="14"/>
      <c r="Z83" s="14"/>
      <c r="AA83" s="14"/>
      <c r="AB83" s="14"/>
    </row>
    <row r="84" spans="1:28" ht="36" x14ac:dyDescent="0.25">
      <c r="B84" s="58" t="s">
        <v>101</v>
      </c>
      <c r="C84" s="32" t="s">
        <v>102</v>
      </c>
      <c r="D84" s="40">
        <v>65536000</v>
      </c>
      <c r="E84" s="40">
        <v>0</v>
      </c>
      <c r="F84" s="40">
        <v>-23677220</v>
      </c>
      <c r="G84" s="40">
        <v>41858780</v>
      </c>
      <c r="H84" s="40">
        <v>0</v>
      </c>
      <c r="I84" s="40">
        <v>41858780</v>
      </c>
      <c r="J84" s="40">
        <v>0</v>
      </c>
      <c r="K84" s="40">
        <v>41025780</v>
      </c>
      <c r="L84" s="40">
        <v>833000</v>
      </c>
      <c r="M84" s="40">
        <v>0</v>
      </c>
      <c r="N84" s="40">
        <v>41025780</v>
      </c>
      <c r="O84" s="40">
        <v>0</v>
      </c>
      <c r="P84" s="41">
        <v>98.01</v>
      </c>
      <c r="Q84" s="40">
        <v>1869606</v>
      </c>
      <c r="R84" s="40">
        <v>20380812</v>
      </c>
      <c r="S84" s="40">
        <v>20644968</v>
      </c>
      <c r="T84" s="41">
        <v>48.689500000000002</v>
      </c>
      <c r="U84" s="40">
        <v>1869606</v>
      </c>
      <c r="V84" s="40">
        <v>20380812</v>
      </c>
      <c r="W84" s="40">
        <v>0</v>
      </c>
    </row>
    <row r="85" spans="1:28" ht="24" x14ac:dyDescent="0.25">
      <c r="B85" s="58" t="s">
        <v>103</v>
      </c>
      <c r="C85" s="32" t="s">
        <v>104</v>
      </c>
      <c r="D85" s="40">
        <v>1475000</v>
      </c>
      <c r="E85" s="40">
        <v>0</v>
      </c>
      <c r="F85" s="40">
        <v>0</v>
      </c>
      <c r="G85" s="40">
        <v>1475000</v>
      </c>
      <c r="H85" s="40">
        <v>0</v>
      </c>
      <c r="I85" s="40">
        <v>1475000</v>
      </c>
      <c r="J85" s="40">
        <v>0</v>
      </c>
      <c r="K85" s="40">
        <v>0</v>
      </c>
      <c r="L85" s="40">
        <v>1475000</v>
      </c>
      <c r="M85" s="40">
        <v>0</v>
      </c>
      <c r="N85" s="40">
        <v>0</v>
      </c>
      <c r="O85" s="40">
        <v>0</v>
      </c>
      <c r="P85" s="41">
        <v>0</v>
      </c>
      <c r="Q85" s="40">
        <v>0</v>
      </c>
      <c r="R85" s="40">
        <v>0</v>
      </c>
      <c r="S85" s="40">
        <v>0</v>
      </c>
      <c r="T85" s="41">
        <v>0</v>
      </c>
      <c r="U85" s="40">
        <v>0</v>
      </c>
      <c r="V85" s="40">
        <v>0</v>
      </c>
      <c r="W85" s="40">
        <v>0</v>
      </c>
    </row>
    <row r="86" spans="1:28" s="15" customFormat="1" ht="30" x14ac:dyDescent="0.25">
      <c r="B86" s="57" t="s">
        <v>236</v>
      </c>
      <c r="C86" s="37" t="s">
        <v>237</v>
      </c>
      <c r="D86" s="42">
        <f>+D87+D89+D94+D98+D102+D106</f>
        <v>460969000</v>
      </c>
      <c r="E86" s="42">
        <f t="shared" ref="E86:W86" si="43">+E87+E89+E94+E98+E102+E106</f>
        <v>0</v>
      </c>
      <c r="F86" s="42">
        <f t="shared" si="43"/>
        <v>-39836450</v>
      </c>
      <c r="G86" s="42">
        <f t="shared" si="43"/>
        <v>421132550</v>
      </c>
      <c r="H86" s="42">
        <f t="shared" si="43"/>
        <v>0</v>
      </c>
      <c r="I86" s="42">
        <f t="shared" si="43"/>
        <v>421132550</v>
      </c>
      <c r="J86" s="42">
        <f t="shared" si="43"/>
        <v>-6000677</v>
      </c>
      <c r="K86" s="42">
        <f t="shared" si="43"/>
        <v>366605688</v>
      </c>
      <c r="L86" s="42">
        <f t="shared" si="43"/>
        <v>54526862</v>
      </c>
      <c r="M86" s="42">
        <f t="shared" si="43"/>
        <v>13512512</v>
      </c>
      <c r="N86" s="42">
        <f t="shared" si="43"/>
        <v>348332408</v>
      </c>
      <c r="O86" s="42">
        <f t="shared" si="43"/>
        <v>18273280</v>
      </c>
      <c r="P86" s="43">
        <f t="shared" ref="P86:P87" si="44">N86/I86*100</f>
        <v>82.713247408684026</v>
      </c>
      <c r="Q86" s="42">
        <f t="shared" si="43"/>
        <v>33941559</v>
      </c>
      <c r="R86" s="42">
        <f t="shared" si="43"/>
        <v>190289148</v>
      </c>
      <c r="S86" s="42">
        <f t="shared" si="43"/>
        <v>158043260</v>
      </c>
      <c r="T86" s="43">
        <f t="shared" ref="T86:T87" si="45">R86/I86*100</f>
        <v>45.185096236327496</v>
      </c>
      <c r="U86" s="42">
        <f t="shared" si="43"/>
        <v>33941559</v>
      </c>
      <c r="V86" s="42">
        <f t="shared" si="43"/>
        <v>190289148</v>
      </c>
      <c r="W86" s="42">
        <f t="shared" si="43"/>
        <v>0</v>
      </c>
      <c r="X86" s="14"/>
      <c r="Y86" s="14"/>
      <c r="Z86" s="14"/>
      <c r="AA86" s="14"/>
      <c r="AB86" s="14"/>
    </row>
    <row r="87" spans="1:28" s="15" customFormat="1" x14ac:dyDescent="0.25">
      <c r="B87" s="57" t="s">
        <v>238</v>
      </c>
      <c r="C87" s="37" t="s">
        <v>239</v>
      </c>
      <c r="D87" s="42">
        <f>+D88</f>
        <v>7000000</v>
      </c>
      <c r="E87" s="42">
        <f t="shared" ref="E87:W87" si="46">+E88</f>
        <v>0</v>
      </c>
      <c r="F87" s="42">
        <f t="shared" si="46"/>
        <v>0</v>
      </c>
      <c r="G87" s="42">
        <f t="shared" si="46"/>
        <v>7000000</v>
      </c>
      <c r="H87" s="42">
        <f t="shared" si="46"/>
        <v>0</v>
      </c>
      <c r="I87" s="42">
        <f t="shared" si="46"/>
        <v>7000000</v>
      </c>
      <c r="J87" s="42">
        <f t="shared" si="46"/>
        <v>0</v>
      </c>
      <c r="K87" s="42">
        <f t="shared" si="46"/>
        <v>2200000</v>
      </c>
      <c r="L87" s="42">
        <f t="shared" si="46"/>
        <v>4800000</v>
      </c>
      <c r="M87" s="42">
        <f t="shared" si="46"/>
        <v>0</v>
      </c>
      <c r="N87" s="42">
        <f t="shared" si="46"/>
        <v>1544942</v>
      </c>
      <c r="O87" s="42">
        <f t="shared" si="46"/>
        <v>655058</v>
      </c>
      <c r="P87" s="43">
        <f t="shared" si="44"/>
        <v>22.070600000000002</v>
      </c>
      <c r="Q87" s="42">
        <f t="shared" si="46"/>
        <v>0</v>
      </c>
      <c r="R87" s="42">
        <f t="shared" si="46"/>
        <v>1544942</v>
      </c>
      <c r="S87" s="42">
        <f t="shared" si="46"/>
        <v>0</v>
      </c>
      <c r="T87" s="43">
        <f t="shared" si="45"/>
        <v>22.070600000000002</v>
      </c>
      <c r="U87" s="42">
        <f t="shared" si="46"/>
        <v>0</v>
      </c>
      <c r="V87" s="42">
        <f t="shared" si="46"/>
        <v>1544942</v>
      </c>
      <c r="W87" s="42">
        <f t="shared" si="46"/>
        <v>0</v>
      </c>
      <c r="X87" s="14"/>
      <c r="Y87" s="14"/>
      <c r="Z87" s="14"/>
      <c r="AA87" s="14"/>
      <c r="AB87" s="14"/>
    </row>
    <row r="88" spans="1:28" x14ac:dyDescent="0.25">
      <c r="B88" s="58" t="s">
        <v>105</v>
      </c>
      <c r="C88" s="32" t="s">
        <v>106</v>
      </c>
      <c r="D88" s="40">
        <v>7000000</v>
      </c>
      <c r="E88" s="40">
        <v>0</v>
      </c>
      <c r="F88" s="40">
        <v>0</v>
      </c>
      <c r="G88" s="40">
        <v>7000000</v>
      </c>
      <c r="H88" s="40">
        <v>0</v>
      </c>
      <c r="I88" s="40">
        <v>7000000</v>
      </c>
      <c r="J88" s="40">
        <v>0</v>
      </c>
      <c r="K88" s="40">
        <v>2200000</v>
      </c>
      <c r="L88" s="40">
        <v>4800000</v>
      </c>
      <c r="M88" s="40">
        <v>0</v>
      </c>
      <c r="N88" s="40">
        <v>1544942</v>
      </c>
      <c r="O88" s="40">
        <v>655058</v>
      </c>
      <c r="P88" s="41">
        <v>22.070599999999999</v>
      </c>
      <c r="Q88" s="40">
        <v>0</v>
      </c>
      <c r="R88" s="40">
        <v>1544942</v>
      </c>
      <c r="S88" s="40">
        <v>0</v>
      </c>
      <c r="T88" s="41">
        <v>22.070599999999999</v>
      </c>
      <c r="U88" s="40">
        <v>0</v>
      </c>
      <c r="V88" s="40">
        <v>1544942</v>
      </c>
      <c r="W88" s="40">
        <v>0</v>
      </c>
    </row>
    <row r="89" spans="1:28" s="15" customFormat="1" ht="30" x14ac:dyDescent="0.25">
      <c r="B89" s="57" t="s">
        <v>240</v>
      </c>
      <c r="C89" s="37" t="s">
        <v>241</v>
      </c>
      <c r="D89" s="42">
        <f>SUM(D90:D93)</f>
        <v>133716000</v>
      </c>
      <c r="E89" s="42">
        <f t="shared" ref="E89:W89" si="47">SUM(E90:E93)</f>
        <v>0</v>
      </c>
      <c r="F89" s="42">
        <f t="shared" si="47"/>
        <v>15715100</v>
      </c>
      <c r="G89" s="42">
        <f t="shared" si="47"/>
        <v>149431100</v>
      </c>
      <c r="H89" s="42">
        <f t="shared" si="47"/>
        <v>0</v>
      </c>
      <c r="I89" s="42">
        <f t="shared" si="47"/>
        <v>149431100</v>
      </c>
      <c r="J89" s="42">
        <f t="shared" si="47"/>
        <v>-4950867</v>
      </c>
      <c r="K89" s="42">
        <f t="shared" si="47"/>
        <v>114105610</v>
      </c>
      <c r="L89" s="42">
        <f t="shared" si="47"/>
        <v>35325490</v>
      </c>
      <c r="M89" s="42">
        <f t="shared" si="47"/>
        <v>10916133</v>
      </c>
      <c r="N89" s="42">
        <f t="shared" si="47"/>
        <v>106613110</v>
      </c>
      <c r="O89" s="42">
        <f t="shared" si="47"/>
        <v>7492500</v>
      </c>
      <c r="P89" s="43">
        <f>N89/I89*100</f>
        <v>71.345998256052454</v>
      </c>
      <c r="Q89" s="42">
        <f t="shared" si="47"/>
        <v>7705526</v>
      </c>
      <c r="R89" s="42">
        <f t="shared" si="47"/>
        <v>58211812</v>
      </c>
      <c r="S89" s="42">
        <f t="shared" si="47"/>
        <v>48401298</v>
      </c>
      <c r="T89" s="43">
        <f>R89/I89*100</f>
        <v>38.955620349445333</v>
      </c>
      <c r="U89" s="42">
        <f t="shared" si="47"/>
        <v>7705526</v>
      </c>
      <c r="V89" s="42">
        <f t="shared" si="47"/>
        <v>58211812</v>
      </c>
      <c r="W89" s="42">
        <f t="shared" si="47"/>
        <v>0</v>
      </c>
      <c r="X89" s="14"/>
      <c r="Y89" s="14"/>
      <c r="Z89" s="14"/>
      <c r="AA89" s="14"/>
      <c r="AB89" s="14"/>
    </row>
    <row r="90" spans="1:28" ht="36" x14ac:dyDescent="0.25">
      <c r="B90" s="58" t="s">
        <v>107</v>
      </c>
      <c r="C90" s="32" t="s">
        <v>108</v>
      </c>
      <c r="D90" s="40">
        <v>25000000</v>
      </c>
      <c r="E90" s="40">
        <v>0</v>
      </c>
      <c r="F90" s="40">
        <v>0</v>
      </c>
      <c r="G90" s="40">
        <v>25000000</v>
      </c>
      <c r="H90" s="40">
        <v>0</v>
      </c>
      <c r="I90" s="40">
        <v>25000000</v>
      </c>
      <c r="J90" s="40">
        <v>0</v>
      </c>
      <c r="K90" s="40">
        <v>0</v>
      </c>
      <c r="L90" s="40">
        <v>25000000</v>
      </c>
      <c r="M90" s="40">
        <v>0</v>
      </c>
      <c r="N90" s="40">
        <v>0</v>
      </c>
      <c r="O90" s="40">
        <v>0</v>
      </c>
      <c r="P90" s="41">
        <v>0</v>
      </c>
      <c r="Q90" s="40">
        <v>0</v>
      </c>
      <c r="R90" s="40">
        <v>0</v>
      </c>
      <c r="S90" s="40">
        <v>0</v>
      </c>
      <c r="T90" s="41">
        <v>0</v>
      </c>
      <c r="U90" s="40">
        <v>0</v>
      </c>
      <c r="V90" s="40">
        <v>0</v>
      </c>
      <c r="W90" s="40">
        <v>0</v>
      </c>
    </row>
    <row r="91" spans="1:28" ht="24" x14ac:dyDescent="0.25">
      <c r="B91" s="58" t="s">
        <v>109</v>
      </c>
      <c r="C91" s="32" t="s">
        <v>110</v>
      </c>
      <c r="D91" s="40">
        <v>83600000</v>
      </c>
      <c r="E91" s="40">
        <v>0</v>
      </c>
      <c r="F91" s="40">
        <v>-21136900</v>
      </c>
      <c r="G91" s="40">
        <v>62463100</v>
      </c>
      <c r="H91" s="40">
        <v>0</v>
      </c>
      <c r="I91" s="40">
        <v>62463100</v>
      </c>
      <c r="J91" s="40">
        <v>0</v>
      </c>
      <c r="K91" s="40">
        <v>62463100</v>
      </c>
      <c r="L91" s="40">
        <v>0</v>
      </c>
      <c r="M91" s="40">
        <v>0</v>
      </c>
      <c r="N91" s="40">
        <v>62463100</v>
      </c>
      <c r="O91" s="40">
        <v>0</v>
      </c>
      <c r="P91" s="41">
        <v>100</v>
      </c>
      <c r="Q91" s="40">
        <v>6246310</v>
      </c>
      <c r="R91" s="40">
        <v>37780596</v>
      </c>
      <c r="S91" s="40">
        <v>24682504</v>
      </c>
      <c r="T91" s="41">
        <v>60.484699999999997</v>
      </c>
      <c r="U91" s="40">
        <v>6246310</v>
      </c>
      <c r="V91" s="40">
        <v>37780596</v>
      </c>
      <c r="W91" s="40">
        <v>0</v>
      </c>
    </row>
    <row r="92" spans="1:28" ht="24" x14ac:dyDescent="0.25">
      <c r="B92" s="58" t="s">
        <v>111</v>
      </c>
      <c r="C92" s="32" t="s">
        <v>112</v>
      </c>
      <c r="D92" s="40">
        <v>6144000</v>
      </c>
      <c r="E92" s="40">
        <v>0</v>
      </c>
      <c r="F92" s="40">
        <v>0</v>
      </c>
      <c r="G92" s="40">
        <v>6144000</v>
      </c>
      <c r="H92" s="40">
        <v>0</v>
      </c>
      <c r="I92" s="40">
        <v>6144000</v>
      </c>
      <c r="J92" s="40">
        <v>0</v>
      </c>
      <c r="K92" s="40">
        <v>3266877</v>
      </c>
      <c r="L92" s="40">
        <v>2877123</v>
      </c>
      <c r="M92" s="40">
        <v>0</v>
      </c>
      <c r="N92" s="40">
        <v>3266877</v>
      </c>
      <c r="O92" s="40">
        <v>0</v>
      </c>
      <c r="P92" s="41">
        <v>53.171799999999998</v>
      </c>
      <c r="Q92" s="40">
        <v>481883</v>
      </c>
      <c r="R92" s="40">
        <v>481883</v>
      </c>
      <c r="S92" s="40">
        <v>2784994</v>
      </c>
      <c r="T92" s="41">
        <v>7.8430999999999997</v>
      </c>
      <c r="U92" s="40">
        <v>481883</v>
      </c>
      <c r="V92" s="40">
        <v>481883</v>
      </c>
      <c r="W92" s="40">
        <v>0</v>
      </c>
    </row>
    <row r="93" spans="1:28" x14ac:dyDescent="0.25">
      <c r="B93" s="58" t="s">
        <v>113</v>
      </c>
      <c r="C93" s="32" t="s">
        <v>114</v>
      </c>
      <c r="D93" s="40">
        <v>18972000</v>
      </c>
      <c r="E93" s="40">
        <v>0</v>
      </c>
      <c r="F93" s="40">
        <v>36852000</v>
      </c>
      <c r="G93" s="40">
        <v>55824000</v>
      </c>
      <c r="H93" s="40">
        <v>0</v>
      </c>
      <c r="I93" s="40">
        <v>55824000</v>
      </c>
      <c r="J93" s="40">
        <v>-4950867</v>
      </c>
      <c r="K93" s="40">
        <v>48375633</v>
      </c>
      <c r="L93" s="40">
        <v>7448367</v>
      </c>
      <c r="M93" s="40">
        <v>10916133</v>
      </c>
      <c r="N93" s="40">
        <v>40883133</v>
      </c>
      <c r="O93" s="40">
        <v>7492500</v>
      </c>
      <c r="P93" s="41">
        <v>73.235799999999998</v>
      </c>
      <c r="Q93" s="40">
        <v>977333</v>
      </c>
      <c r="R93" s="40">
        <v>19949333</v>
      </c>
      <c r="S93" s="40">
        <v>20933800</v>
      </c>
      <c r="T93" s="41">
        <v>35.7361</v>
      </c>
      <c r="U93" s="40">
        <v>977333</v>
      </c>
      <c r="V93" s="40">
        <v>19949333</v>
      </c>
      <c r="W93" s="40">
        <v>0</v>
      </c>
    </row>
    <row r="94" spans="1:28" s="15" customFormat="1" ht="30" x14ac:dyDescent="0.25">
      <c r="B94" s="57" t="s">
        <v>242</v>
      </c>
      <c r="C94" s="37" t="s">
        <v>243</v>
      </c>
      <c r="D94" s="42">
        <f>+D95+D96+D97</f>
        <v>37288000</v>
      </c>
      <c r="E94" s="42">
        <f t="shared" ref="E94:W94" si="48">+E95+E96+E97</f>
        <v>0</v>
      </c>
      <c r="F94" s="42">
        <f t="shared" si="48"/>
        <v>-11288850</v>
      </c>
      <c r="G94" s="42">
        <f t="shared" si="48"/>
        <v>25999150</v>
      </c>
      <c r="H94" s="42">
        <f t="shared" si="48"/>
        <v>0</v>
      </c>
      <c r="I94" s="42">
        <f t="shared" si="48"/>
        <v>25999150</v>
      </c>
      <c r="J94" s="42">
        <f t="shared" si="48"/>
        <v>0</v>
      </c>
      <c r="K94" s="42">
        <f t="shared" si="48"/>
        <v>25999150</v>
      </c>
      <c r="L94" s="42">
        <f t="shared" si="48"/>
        <v>0</v>
      </c>
      <c r="M94" s="42">
        <f t="shared" si="48"/>
        <v>699779</v>
      </c>
      <c r="N94" s="42">
        <f t="shared" si="48"/>
        <v>20787016</v>
      </c>
      <c r="O94" s="42">
        <f t="shared" si="48"/>
        <v>5212134</v>
      </c>
      <c r="P94" s="43">
        <f>N94/I94*100</f>
        <v>79.95267537592575</v>
      </c>
      <c r="Q94" s="42">
        <f t="shared" si="48"/>
        <v>2196081</v>
      </c>
      <c r="R94" s="42">
        <f t="shared" si="48"/>
        <v>18191242</v>
      </c>
      <c r="S94" s="42">
        <f t="shared" si="48"/>
        <v>2595774</v>
      </c>
      <c r="T94" s="43">
        <f>R94/I94*100</f>
        <v>69.96860281970757</v>
      </c>
      <c r="U94" s="42">
        <f t="shared" si="48"/>
        <v>2196081</v>
      </c>
      <c r="V94" s="42">
        <f t="shared" si="48"/>
        <v>18191242</v>
      </c>
      <c r="W94" s="42">
        <f t="shared" si="48"/>
        <v>0</v>
      </c>
      <c r="X94" s="14"/>
      <c r="Y94" s="14"/>
      <c r="Z94" s="14"/>
      <c r="AA94" s="14"/>
      <c r="AB94" s="14"/>
    </row>
    <row r="95" spans="1:28" x14ac:dyDescent="0.25">
      <c r="B95" s="58" t="s">
        <v>115</v>
      </c>
      <c r="C95" s="32" t="s">
        <v>116</v>
      </c>
      <c r="D95" s="40">
        <v>6144000</v>
      </c>
      <c r="E95" s="40">
        <v>0</v>
      </c>
      <c r="F95" s="40">
        <v>0</v>
      </c>
      <c r="G95" s="40">
        <v>6144000</v>
      </c>
      <c r="H95" s="40">
        <v>0</v>
      </c>
      <c r="I95" s="40">
        <v>6144000</v>
      </c>
      <c r="J95" s="40">
        <v>0</v>
      </c>
      <c r="K95" s="40">
        <v>6144000</v>
      </c>
      <c r="L95" s="40">
        <v>0</v>
      </c>
      <c r="M95" s="40">
        <v>408986</v>
      </c>
      <c r="N95" s="40">
        <v>4060440</v>
      </c>
      <c r="O95" s="40">
        <v>2083560</v>
      </c>
      <c r="P95" s="41">
        <v>66.087900000000005</v>
      </c>
      <c r="Q95" s="40">
        <v>408986</v>
      </c>
      <c r="R95" s="40">
        <v>4060440</v>
      </c>
      <c r="S95" s="40">
        <v>0</v>
      </c>
      <c r="T95" s="41">
        <v>66.087900000000005</v>
      </c>
      <c r="U95" s="40">
        <v>408986</v>
      </c>
      <c r="V95" s="40">
        <v>4060440</v>
      </c>
      <c r="W95" s="40">
        <v>0</v>
      </c>
    </row>
    <row r="96" spans="1:28" x14ac:dyDescent="0.25">
      <c r="B96" s="58" t="s">
        <v>117</v>
      </c>
      <c r="C96" s="32" t="s">
        <v>118</v>
      </c>
      <c r="D96" s="40">
        <v>6144000</v>
      </c>
      <c r="E96" s="40">
        <v>0</v>
      </c>
      <c r="F96" s="40">
        <v>0</v>
      </c>
      <c r="G96" s="40">
        <v>6144000</v>
      </c>
      <c r="H96" s="40">
        <v>0</v>
      </c>
      <c r="I96" s="40">
        <v>6144000</v>
      </c>
      <c r="J96" s="40">
        <v>0</v>
      </c>
      <c r="K96" s="40">
        <v>6144000</v>
      </c>
      <c r="L96" s="40">
        <v>0</v>
      </c>
      <c r="M96" s="40">
        <v>290793</v>
      </c>
      <c r="N96" s="40">
        <v>3015426</v>
      </c>
      <c r="O96" s="40">
        <v>3128574</v>
      </c>
      <c r="P96" s="41">
        <v>49.0792</v>
      </c>
      <c r="Q96" s="40">
        <v>290793</v>
      </c>
      <c r="R96" s="40">
        <v>3015426</v>
      </c>
      <c r="S96" s="40">
        <v>0</v>
      </c>
      <c r="T96" s="41">
        <v>49.0792</v>
      </c>
      <c r="U96" s="40">
        <v>290793</v>
      </c>
      <c r="V96" s="40">
        <v>3015426</v>
      </c>
      <c r="W96" s="40">
        <v>0</v>
      </c>
    </row>
    <row r="97" spans="2:28" ht="24" x14ac:dyDescent="0.25">
      <c r="B97" s="58" t="s">
        <v>119</v>
      </c>
      <c r="C97" s="32" t="s">
        <v>120</v>
      </c>
      <c r="D97" s="40">
        <v>25000000</v>
      </c>
      <c r="E97" s="40">
        <v>0</v>
      </c>
      <c r="F97" s="40">
        <v>-11288850</v>
      </c>
      <c r="G97" s="40">
        <v>13711150</v>
      </c>
      <c r="H97" s="40">
        <v>0</v>
      </c>
      <c r="I97" s="40">
        <v>13711150</v>
      </c>
      <c r="J97" s="40">
        <v>0</v>
      </c>
      <c r="K97" s="40">
        <v>13711150</v>
      </c>
      <c r="L97" s="40">
        <v>0</v>
      </c>
      <c r="M97" s="40">
        <v>0</v>
      </c>
      <c r="N97" s="40">
        <v>13711150</v>
      </c>
      <c r="O97" s="40">
        <v>0</v>
      </c>
      <c r="P97" s="41">
        <v>100</v>
      </c>
      <c r="Q97" s="40">
        <v>1496302</v>
      </c>
      <c r="R97" s="40">
        <v>11115376</v>
      </c>
      <c r="S97" s="40">
        <v>2595774</v>
      </c>
      <c r="T97" s="41">
        <v>81.068200000000004</v>
      </c>
      <c r="U97" s="40">
        <v>1496302</v>
      </c>
      <c r="V97" s="40">
        <v>11115376</v>
      </c>
      <c r="W97" s="40">
        <v>0</v>
      </c>
    </row>
    <row r="98" spans="2:28" s="15" customFormat="1" x14ac:dyDescent="0.25">
      <c r="B98" s="57" t="s">
        <v>244</v>
      </c>
      <c r="C98" s="37" t="s">
        <v>245</v>
      </c>
      <c r="D98" s="42">
        <f>+D99+D100+D101</f>
        <v>261256000</v>
      </c>
      <c r="E98" s="42">
        <f t="shared" ref="E98:W98" si="49">+E99+E100+E101</f>
        <v>0</v>
      </c>
      <c r="F98" s="42">
        <f t="shared" si="49"/>
        <v>-44262700</v>
      </c>
      <c r="G98" s="42">
        <f t="shared" si="49"/>
        <v>216993300</v>
      </c>
      <c r="H98" s="42">
        <f t="shared" si="49"/>
        <v>0</v>
      </c>
      <c r="I98" s="42">
        <f t="shared" si="49"/>
        <v>216993300</v>
      </c>
      <c r="J98" s="42">
        <f t="shared" si="49"/>
        <v>-1049810</v>
      </c>
      <c r="K98" s="42">
        <f t="shared" si="49"/>
        <v>210400928</v>
      </c>
      <c r="L98" s="42">
        <f t="shared" si="49"/>
        <v>6592372</v>
      </c>
      <c r="M98" s="42">
        <f t="shared" si="49"/>
        <v>1896600</v>
      </c>
      <c r="N98" s="42">
        <f t="shared" si="49"/>
        <v>205914340</v>
      </c>
      <c r="O98" s="42">
        <f t="shared" si="49"/>
        <v>4486588</v>
      </c>
      <c r="P98" s="43">
        <f>N98/I98*100</f>
        <v>94.89433083878626</v>
      </c>
      <c r="Q98" s="42">
        <f t="shared" si="49"/>
        <v>23004337</v>
      </c>
      <c r="R98" s="42">
        <f t="shared" si="49"/>
        <v>107713102</v>
      </c>
      <c r="S98" s="42">
        <f t="shared" si="49"/>
        <v>98201238</v>
      </c>
      <c r="T98" s="43">
        <f>R98/I98*100</f>
        <v>49.6389068233904</v>
      </c>
      <c r="U98" s="42">
        <f t="shared" si="49"/>
        <v>23004337</v>
      </c>
      <c r="V98" s="42">
        <f t="shared" si="49"/>
        <v>107713102</v>
      </c>
      <c r="W98" s="42">
        <f t="shared" si="49"/>
        <v>0</v>
      </c>
      <c r="X98" s="14"/>
      <c r="Y98" s="14"/>
      <c r="Z98" s="14"/>
      <c r="AA98" s="14"/>
      <c r="AB98" s="14"/>
    </row>
    <row r="99" spans="2:28" x14ac:dyDescent="0.25">
      <c r="B99" s="58" t="s">
        <v>121</v>
      </c>
      <c r="C99" s="32" t="s">
        <v>122</v>
      </c>
      <c r="D99" s="40">
        <v>123956000</v>
      </c>
      <c r="E99" s="40">
        <v>0</v>
      </c>
      <c r="F99" s="40">
        <v>0</v>
      </c>
      <c r="G99" s="40">
        <v>123956000</v>
      </c>
      <c r="H99" s="40">
        <v>0</v>
      </c>
      <c r="I99" s="40">
        <v>123956000</v>
      </c>
      <c r="J99" s="40">
        <v>0</v>
      </c>
      <c r="K99" s="40">
        <v>123956000</v>
      </c>
      <c r="L99" s="40">
        <v>0</v>
      </c>
      <c r="M99" s="40">
        <v>0</v>
      </c>
      <c r="N99" s="40">
        <v>123956000</v>
      </c>
      <c r="O99" s="40">
        <v>0</v>
      </c>
      <c r="P99" s="41">
        <v>100</v>
      </c>
      <c r="Q99" s="40">
        <v>14214562</v>
      </c>
      <c r="R99" s="40">
        <v>58998344</v>
      </c>
      <c r="S99" s="40">
        <v>64957656</v>
      </c>
      <c r="T99" s="41">
        <v>47.596200000000003</v>
      </c>
      <c r="U99" s="40">
        <v>14214562</v>
      </c>
      <c r="V99" s="40">
        <v>58998344</v>
      </c>
      <c r="W99" s="40">
        <v>0</v>
      </c>
    </row>
    <row r="100" spans="2:28" x14ac:dyDescent="0.25">
      <c r="B100" s="58" t="s">
        <v>123</v>
      </c>
      <c r="C100" s="32" t="s">
        <v>124</v>
      </c>
      <c r="D100" s="40">
        <v>134380000</v>
      </c>
      <c r="E100" s="40">
        <v>0</v>
      </c>
      <c r="F100" s="40">
        <v>-44262700</v>
      </c>
      <c r="G100" s="40">
        <v>90117300</v>
      </c>
      <c r="H100" s="40">
        <v>0</v>
      </c>
      <c r="I100" s="40">
        <v>90117300</v>
      </c>
      <c r="J100" s="40">
        <v>-1049810</v>
      </c>
      <c r="K100" s="40">
        <v>83524928</v>
      </c>
      <c r="L100" s="40">
        <v>6592372</v>
      </c>
      <c r="M100" s="40">
        <v>1896600</v>
      </c>
      <c r="N100" s="40">
        <v>81958340</v>
      </c>
      <c r="O100" s="40">
        <v>1566588</v>
      </c>
      <c r="P100" s="41">
        <v>90.946299999999994</v>
      </c>
      <c r="Q100" s="40">
        <v>8789775</v>
      </c>
      <c r="R100" s="40">
        <v>48714758</v>
      </c>
      <c r="S100" s="40">
        <v>33243582</v>
      </c>
      <c r="T100" s="41">
        <v>54.057099999999998</v>
      </c>
      <c r="U100" s="40">
        <v>8789775</v>
      </c>
      <c r="V100" s="40">
        <v>48714758</v>
      </c>
      <c r="W100" s="40">
        <v>0</v>
      </c>
    </row>
    <row r="101" spans="2:28" ht="24" x14ac:dyDescent="0.25">
      <c r="B101" s="58" t="s">
        <v>125</v>
      </c>
      <c r="C101" s="32" t="s">
        <v>126</v>
      </c>
      <c r="D101" s="40">
        <v>2920000</v>
      </c>
      <c r="E101" s="40">
        <v>0</v>
      </c>
      <c r="F101" s="40">
        <v>0</v>
      </c>
      <c r="G101" s="40">
        <v>2920000</v>
      </c>
      <c r="H101" s="40">
        <v>0</v>
      </c>
      <c r="I101" s="40">
        <v>2920000</v>
      </c>
      <c r="J101" s="40">
        <v>0</v>
      </c>
      <c r="K101" s="40">
        <v>2920000</v>
      </c>
      <c r="L101" s="40">
        <v>0</v>
      </c>
      <c r="M101" s="40">
        <v>0</v>
      </c>
      <c r="N101" s="40">
        <v>0</v>
      </c>
      <c r="O101" s="40">
        <v>2920000</v>
      </c>
      <c r="P101" s="41">
        <v>0</v>
      </c>
      <c r="Q101" s="40">
        <v>0</v>
      </c>
      <c r="R101" s="40">
        <v>0</v>
      </c>
      <c r="S101" s="40">
        <v>0</v>
      </c>
      <c r="T101" s="41">
        <v>0</v>
      </c>
      <c r="U101" s="40">
        <v>0</v>
      </c>
      <c r="V101" s="40">
        <v>0</v>
      </c>
      <c r="W101" s="40">
        <v>0</v>
      </c>
    </row>
    <row r="102" spans="2:28" s="15" customFormat="1" ht="30" x14ac:dyDescent="0.25">
      <c r="B102" s="57" t="s">
        <v>246</v>
      </c>
      <c r="C102" s="37" t="s">
        <v>247</v>
      </c>
      <c r="D102" s="42">
        <f>+D103+D104+D105</f>
        <v>20480000</v>
      </c>
      <c r="E102" s="42">
        <f t="shared" ref="E102:W102" si="50">+E103+E104+E105</f>
        <v>0</v>
      </c>
      <c r="F102" s="42">
        <f t="shared" si="50"/>
        <v>0</v>
      </c>
      <c r="G102" s="42">
        <f t="shared" si="50"/>
        <v>20480000</v>
      </c>
      <c r="H102" s="42">
        <f t="shared" si="50"/>
        <v>0</v>
      </c>
      <c r="I102" s="42">
        <f t="shared" si="50"/>
        <v>20480000</v>
      </c>
      <c r="J102" s="42">
        <f t="shared" si="50"/>
        <v>0</v>
      </c>
      <c r="K102" s="42">
        <f t="shared" si="50"/>
        <v>13100000</v>
      </c>
      <c r="L102" s="42">
        <f t="shared" si="50"/>
        <v>7380000</v>
      </c>
      <c r="M102" s="42">
        <f t="shared" si="50"/>
        <v>0</v>
      </c>
      <c r="N102" s="42">
        <f t="shared" si="50"/>
        <v>12858000</v>
      </c>
      <c r="O102" s="42">
        <f t="shared" si="50"/>
        <v>242000</v>
      </c>
      <c r="P102" s="43">
        <f>N102/I102*100</f>
        <v>62.783203125</v>
      </c>
      <c r="Q102" s="42">
        <f t="shared" si="50"/>
        <v>1035615</v>
      </c>
      <c r="R102" s="42">
        <f t="shared" si="50"/>
        <v>4013050</v>
      </c>
      <c r="S102" s="42">
        <f t="shared" si="50"/>
        <v>8844950</v>
      </c>
      <c r="T102" s="43">
        <f>R102/I102*100</f>
        <v>19.594970703125</v>
      </c>
      <c r="U102" s="42">
        <f t="shared" si="50"/>
        <v>1035615</v>
      </c>
      <c r="V102" s="42">
        <f t="shared" si="50"/>
        <v>4013050</v>
      </c>
      <c r="W102" s="42">
        <f t="shared" si="50"/>
        <v>0</v>
      </c>
      <c r="X102" s="14"/>
      <c r="Y102" s="14"/>
      <c r="Z102" s="14"/>
      <c r="AA102" s="14"/>
      <c r="AB102" s="14"/>
    </row>
    <row r="103" spans="2:28" ht="24" x14ac:dyDescent="0.25">
      <c r="B103" s="58" t="s">
        <v>127</v>
      </c>
      <c r="C103" s="32" t="s">
        <v>128</v>
      </c>
      <c r="D103" s="40">
        <v>10240000</v>
      </c>
      <c r="E103" s="40">
        <v>0</v>
      </c>
      <c r="F103" s="40">
        <v>-4096000</v>
      </c>
      <c r="G103" s="40">
        <v>6144000</v>
      </c>
      <c r="H103" s="40">
        <v>0</v>
      </c>
      <c r="I103" s="40">
        <v>6144000</v>
      </c>
      <c r="J103" s="40">
        <v>0</v>
      </c>
      <c r="K103" s="40">
        <v>3000000</v>
      </c>
      <c r="L103" s="40">
        <v>3144000</v>
      </c>
      <c r="M103" s="40">
        <v>0</v>
      </c>
      <c r="N103" s="40">
        <v>3000000</v>
      </c>
      <c r="O103" s="40">
        <v>0</v>
      </c>
      <c r="P103" s="41">
        <v>48.828099999999999</v>
      </c>
      <c r="Q103" s="40">
        <v>591728</v>
      </c>
      <c r="R103" s="40">
        <v>591728</v>
      </c>
      <c r="S103" s="40">
        <v>2408272</v>
      </c>
      <c r="T103" s="41">
        <v>9.6310000000000002</v>
      </c>
      <c r="U103" s="40">
        <v>591728</v>
      </c>
      <c r="V103" s="40">
        <v>591728</v>
      </c>
      <c r="W103" s="40">
        <v>0</v>
      </c>
    </row>
    <row r="104" spans="2:28" ht="24" x14ac:dyDescent="0.25">
      <c r="B104" s="58" t="s">
        <v>129</v>
      </c>
      <c r="C104" s="32" t="s">
        <v>130</v>
      </c>
      <c r="D104" s="40">
        <v>8192000</v>
      </c>
      <c r="E104" s="40">
        <v>0</v>
      </c>
      <c r="F104" s="40">
        <v>4096000</v>
      </c>
      <c r="G104" s="40">
        <v>12288000</v>
      </c>
      <c r="H104" s="40">
        <v>0</v>
      </c>
      <c r="I104" s="40">
        <v>12288000</v>
      </c>
      <c r="J104" s="40">
        <v>0</v>
      </c>
      <c r="K104" s="40">
        <v>9100000</v>
      </c>
      <c r="L104" s="40">
        <v>3188000</v>
      </c>
      <c r="M104" s="40">
        <v>0</v>
      </c>
      <c r="N104" s="40">
        <v>9100000</v>
      </c>
      <c r="O104" s="40">
        <v>0</v>
      </c>
      <c r="P104" s="41">
        <v>74.055999999999997</v>
      </c>
      <c r="Q104" s="40">
        <v>443887</v>
      </c>
      <c r="R104" s="40">
        <v>2663322</v>
      </c>
      <c r="S104" s="40">
        <v>6436678</v>
      </c>
      <c r="T104" s="41">
        <v>21.674199999999999</v>
      </c>
      <c r="U104" s="40">
        <v>443887</v>
      </c>
      <c r="V104" s="40">
        <v>2663322</v>
      </c>
      <c r="W104" s="40">
        <v>0</v>
      </c>
    </row>
    <row r="105" spans="2:28" x14ac:dyDescent="0.25">
      <c r="B105" s="58" t="s">
        <v>131</v>
      </c>
      <c r="C105" s="32" t="s">
        <v>132</v>
      </c>
      <c r="D105" s="40">
        <v>2048000</v>
      </c>
      <c r="E105" s="40">
        <v>0</v>
      </c>
      <c r="F105" s="40">
        <v>0</v>
      </c>
      <c r="G105" s="40">
        <v>2048000</v>
      </c>
      <c r="H105" s="40">
        <v>0</v>
      </c>
      <c r="I105" s="40">
        <v>2048000</v>
      </c>
      <c r="J105" s="40">
        <v>0</v>
      </c>
      <c r="K105" s="40">
        <v>1000000</v>
      </c>
      <c r="L105" s="40">
        <v>1048000</v>
      </c>
      <c r="M105" s="40">
        <v>0</v>
      </c>
      <c r="N105" s="40">
        <v>758000</v>
      </c>
      <c r="O105" s="40">
        <v>242000</v>
      </c>
      <c r="P105" s="41">
        <v>37.011699999999998</v>
      </c>
      <c r="Q105" s="40">
        <v>0</v>
      </c>
      <c r="R105" s="40">
        <v>758000</v>
      </c>
      <c r="S105" s="40">
        <v>0</v>
      </c>
      <c r="T105" s="41">
        <v>37.011699999999998</v>
      </c>
      <c r="U105" s="40">
        <v>0</v>
      </c>
      <c r="V105" s="40">
        <v>758000</v>
      </c>
      <c r="W105" s="40">
        <v>0</v>
      </c>
    </row>
    <row r="106" spans="2:28" s="15" customFormat="1" ht="45" x14ac:dyDescent="0.25">
      <c r="B106" s="57" t="s">
        <v>248</v>
      </c>
      <c r="C106" s="37" t="s">
        <v>249</v>
      </c>
      <c r="D106" s="42">
        <f>+D107</f>
        <v>1229000</v>
      </c>
      <c r="E106" s="42">
        <f t="shared" ref="E106:W106" si="51">+E107</f>
        <v>0</v>
      </c>
      <c r="F106" s="42">
        <f t="shared" si="51"/>
        <v>0</v>
      </c>
      <c r="G106" s="42">
        <f t="shared" si="51"/>
        <v>1229000</v>
      </c>
      <c r="H106" s="42">
        <f t="shared" si="51"/>
        <v>0</v>
      </c>
      <c r="I106" s="42">
        <f t="shared" si="51"/>
        <v>1229000</v>
      </c>
      <c r="J106" s="42">
        <f t="shared" si="51"/>
        <v>0</v>
      </c>
      <c r="K106" s="42">
        <f t="shared" si="51"/>
        <v>800000</v>
      </c>
      <c r="L106" s="42">
        <f t="shared" si="51"/>
        <v>429000</v>
      </c>
      <c r="M106" s="42">
        <f t="shared" si="51"/>
        <v>0</v>
      </c>
      <c r="N106" s="42">
        <f t="shared" si="51"/>
        <v>615000</v>
      </c>
      <c r="O106" s="42">
        <f t="shared" si="51"/>
        <v>185000</v>
      </c>
      <c r="P106" s="43">
        <f>N106/I106*100</f>
        <v>50.040683482506097</v>
      </c>
      <c r="Q106" s="42">
        <f t="shared" si="51"/>
        <v>0</v>
      </c>
      <c r="R106" s="42">
        <f t="shared" si="51"/>
        <v>615000</v>
      </c>
      <c r="S106" s="42">
        <f t="shared" si="51"/>
        <v>0</v>
      </c>
      <c r="T106" s="43">
        <f>R106/I106*100</f>
        <v>50.040683482506097</v>
      </c>
      <c r="U106" s="42">
        <f t="shared" si="51"/>
        <v>0</v>
      </c>
      <c r="V106" s="42">
        <f t="shared" si="51"/>
        <v>615000</v>
      </c>
      <c r="W106" s="42">
        <f t="shared" si="51"/>
        <v>0</v>
      </c>
      <c r="X106" s="14"/>
      <c r="Y106" s="14"/>
      <c r="Z106" s="14"/>
      <c r="AA106" s="14"/>
      <c r="AB106" s="14"/>
    </row>
    <row r="107" spans="2:28" x14ac:dyDescent="0.25">
      <c r="B107" s="58" t="s">
        <v>133</v>
      </c>
      <c r="C107" s="32" t="s">
        <v>134</v>
      </c>
      <c r="D107" s="40">
        <v>1229000</v>
      </c>
      <c r="E107" s="40">
        <v>0</v>
      </c>
      <c r="F107" s="40">
        <v>0</v>
      </c>
      <c r="G107" s="40">
        <v>1229000</v>
      </c>
      <c r="H107" s="40">
        <v>0</v>
      </c>
      <c r="I107" s="40">
        <v>1229000</v>
      </c>
      <c r="J107" s="40">
        <v>0</v>
      </c>
      <c r="K107" s="40">
        <v>800000</v>
      </c>
      <c r="L107" s="40">
        <v>429000</v>
      </c>
      <c r="M107" s="40">
        <v>0</v>
      </c>
      <c r="N107" s="40">
        <v>615000</v>
      </c>
      <c r="O107" s="40">
        <v>185000</v>
      </c>
      <c r="P107" s="41">
        <v>50.040700000000001</v>
      </c>
      <c r="Q107" s="40">
        <v>0</v>
      </c>
      <c r="R107" s="40">
        <v>615000</v>
      </c>
      <c r="S107" s="40">
        <v>0</v>
      </c>
      <c r="T107" s="41">
        <v>50.040700000000001</v>
      </c>
      <c r="U107" s="40">
        <v>0</v>
      </c>
      <c r="V107" s="40">
        <v>615000</v>
      </c>
      <c r="W107" s="40">
        <v>0</v>
      </c>
    </row>
    <row r="108" spans="2:28" s="15" customFormat="1" x14ac:dyDescent="0.25">
      <c r="B108" s="57" t="s">
        <v>250</v>
      </c>
      <c r="C108" s="37" t="s">
        <v>251</v>
      </c>
      <c r="D108" s="42">
        <f>+D109</f>
        <v>107008000</v>
      </c>
      <c r="E108" s="42">
        <f t="shared" ref="E108:W108" si="52">+E109</f>
        <v>0</v>
      </c>
      <c r="F108" s="42">
        <f t="shared" si="52"/>
        <v>0</v>
      </c>
      <c r="G108" s="42">
        <f t="shared" si="52"/>
        <v>107008000</v>
      </c>
      <c r="H108" s="42">
        <f t="shared" si="52"/>
        <v>0</v>
      </c>
      <c r="I108" s="42">
        <f t="shared" si="52"/>
        <v>107008000</v>
      </c>
      <c r="J108" s="42">
        <f t="shared" si="52"/>
        <v>0</v>
      </c>
      <c r="K108" s="42">
        <f t="shared" si="52"/>
        <v>107008000</v>
      </c>
      <c r="L108" s="42">
        <f t="shared" si="52"/>
        <v>0</v>
      </c>
      <c r="M108" s="42">
        <f t="shared" si="52"/>
        <v>4391892</v>
      </c>
      <c r="N108" s="42">
        <f t="shared" si="52"/>
        <v>43757824</v>
      </c>
      <c r="O108" s="42">
        <f t="shared" si="52"/>
        <v>63250176</v>
      </c>
      <c r="P108" s="43">
        <f t="shared" ref="P108:P109" si="53">N108/I108*100</f>
        <v>40.892105263157895</v>
      </c>
      <c r="Q108" s="42">
        <f t="shared" si="52"/>
        <v>4391892</v>
      </c>
      <c r="R108" s="42">
        <f t="shared" si="52"/>
        <v>43757824</v>
      </c>
      <c r="S108" s="42">
        <f t="shared" si="52"/>
        <v>0</v>
      </c>
      <c r="T108" s="43">
        <f t="shared" ref="T108:T109" si="54">R108/I108*100</f>
        <v>40.892105263157895</v>
      </c>
      <c r="U108" s="42">
        <f t="shared" si="52"/>
        <v>4391892</v>
      </c>
      <c r="V108" s="42">
        <f t="shared" si="52"/>
        <v>43757824</v>
      </c>
      <c r="W108" s="42">
        <f t="shared" si="52"/>
        <v>0</v>
      </c>
      <c r="X108" s="14"/>
      <c r="Y108" s="14"/>
      <c r="Z108" s="14"/>
      <c r="AA108" s="14"/>
      <c r="AB108" s="14"/>
    </row>
    <row r="109" spans="2:28" s="15" customFormat="1" ht="30" x14ac:dyDescent="0.25">
      <c r="B109" s="57" t="s">
        <v>252</v>
      </c>
      <c r="C109" s="37" t="s">
        <v>253</v>
      </c>
      <c r="D109" s="42">
        <f>SUM(D110:D113)</f>
        <v>107008000</v>
      </c>
      <c r="E109" s="42">
        <f t="shared" ref="E109:W109" si="55">SUM(E110:E113)</f>
        <v>0</v>
      </c>
      <c r="F109" s="42">
        <f t="shared" si="55"/>
        <v>0</v>
      </c>
      <c r="G109" s="42">
        <f t="shared" si="55"/>
        <v>107008000</v>
      </c>
      <c r="H109" s="42">
        <f t="shared" si="55"/>
        <v>0</v>
      </c>
      <c r="I109" s="42">
        <f t="shared" si="55"/>
        <v>107008000</v>
      </c>
      <c r="J109" s="42">
        <f t="shared" si="55"/>
        <v>0</v>
      </c>
      <c r="K109" s="42">
        <f t="shared" si="55"/>
        <v>107008000</v>
      </c>
      <c r="L109" s="42">
        <f t="shared" si="55"/>
        <v>0</v>
      </c>
      <c r="M109" s="42">
        <f t="shared" si="55"/>
        <v>4391892</v>
      </c>
      <c r="N109" s="42">
        <f t="shared" si="55"/>
        <v>43757824</v>
      </c>
      <c r="O109" s="42">
        <f t="shared" si="55"/>
        <v>63250176</v>
      </c>
      <c r="P109" s="43">
        <f t="shared" si="53"/>
        <v>40.892105263157895</v>
      </c>
      <c r="Q109" s="42">
        <f t="shared" si="55"/>
        <v>4391892</v>
      </c>
      <c r="R109" s="42">
        <f t="shared" si="55"/>
        <v>43757824</v>
      </c>
      <c r="S109" s="42">
        <f t="shared" si="55"/>
        <v>0</v>
      </c>
      <c r="T109" s="43">
        <f t="shared" si="54"/>
        <v>40.892105263157895</v>
      </c>
      <c r="U109" s="42">
        <f t="shared" si="55"/>
        <v>4391892</v>
      </c>
      <c r="V109" s="42">
        <f t="shared" si="55"/>
        <v>43757824</v>
      </c>
      <c r="W109" s="42">
        <f t="shared" si="55"/>
        <v>0</v>
      </c>
      <c r="X109" s="14"/>
      <c r="Y109" s="14"/>
      <c r="Z109" s="14"/>
      <c r="AA109" s="14"/>
      <c r="AB109" s="14"/>
    </row>
    <row r="110" spans="2:28" x14ac:dyDescent="0.25">
      <c r="B110" s="58" t="s">
        <v>135</v>
      </c>
      <c r="C110" s="32" t="s">
        <v>136</v>
      </c>
      <c r="D110" s="40">
        <v>81920000</v>
      </c>
      <c r="E110" s="40">
        <v>0</v>
      </c>
      <c r="F110" s="40">
        <v>0</v>
      </c>
      <c r="G110" s="40">
        <v>81920000</v>
      </c>
      <c r="H110" s="40">
        <v>0</v>
      </c>
      <c r="I110" s="40">
        <v>81920000</v>
      </c>
      <c r="J110" s="40">
        <v>0</v>
      </c>
      <c r="K110" s="40">
        <v>81920000</v>
      </c>
      <c r="L110" s="40">
        <v>0</v>
      </c>
      <c r="M110" s="40">
        <v>3903320</v>
      </c>
      <c r="N110" s="40">
        <v>32803890</v>
      </c>
      <c r="O110" s="40">
        <v>49116110</v>
      </c>
      <c r="P110" s="41">
        <v>40.043799999999997</v>
      </c>
      <c r="Q110" s="40">
        <v>3903320</v>
      </c>
      <c r="R110" s="40">
        <v>32803890</v>
      </c>
      <c r="S110" s="40">
        <v>0</v>
      </c>
      <c r="T110" s="41">
        <v>40.043799999999997</v>
      </c>
      <c r="U110" s="40">
        <v>3903320</v>
      </c>
      <c r="V110" s="40">
        <v>32803890</v>
      </c>
      <c r="W110" s="40">
        <v>0</v>
      </c>
    </row>
    <row r="111" spans="2:28" x14ac:dyDescent="0.25">
      <c r="B111" s="58" t="s">
        <v>137</v>
      </c>
      <c r="C111" s="32" t="s">
        <v>138</v>
      </c>
      <c r="D111" s="40">
        <v>15360000</v>
      </c>
      <c r="E111" s="40">
        <v>0</v>
      </c>
      <c r="F111" s="40">
        <v>0</v>
      </c>
      <c r="G111" s="40">
        <v>15360000</v>
      </c>
      <c r="H111" s="40">
        <v>0</v>
      </c>
      <c r="I111" s="40">
        <v>15360000</v>
      </c>
      <c r="J111" s="40">
        <v>0</v>
      </c>
      <c r="K111" s="40">
        <v>15360000</v>
      </c>
      <c r="L111" s="40">
        <v>0</v>
      </c>
      <c r="M111" s="40">
        <v>0</v>
      </c>
      <c r="N111" s="40">
        <v>6168922</v>
      </c>
      <c r="O111" s="40">
        <v>9191078</v>
      </c>
      <c r="P111" s="41">
        <v>40.162300000000002</v>
      </c>
      <c r="Q111" s="40">
        <v>0</v>
      </c>
      <c r="R111" s="40">
        <v>6168922</v>
      </c>
      <c r="S111" s="40">
        <v>0</v>
      </c>
      <c r="T111" s="41">
        <v>40.162300000000002</v>
      </c>
      <c r="U111" s="40">
        <v>0</v>
      </c>
      <c r="V111" s="40">
        <v>6168922</v>
      </c>
      <c r="W111" s="40">
        <v>0</v>
      </c>
    </row>
    <row r="112" spans="2:28" x14ac:dyDescent="0.25">
      <c r="B112" s="58" t="s">
        <v>139</v>
      </c>
      <c r="C112" s="32" t="s">
        <v>140</v>
      </c>
      <c r="D112" s="40">
        <v>8192000</v>
      </c>
      <c r="E112" s="40">
        <v>0</v>
      </c>
      <c r="F112" s="40">
        <v>0</v>
      </c>
      <c r="G112" s="40">
        <v>8192000</v>
      </c>
      <c r="H112" s="40">
        <v>0</v>
      </c>
      <c r="I112" s="40">
        <v>8192000</v>
      </c>
      <c r="J112" s="40">
        <v>0</v>
      </c>
      <c r="K112" s="40">
        <v>8192000</v>
      </c>
      <c r="L112" s="40">
        <v>0</v>
      </c>
      <c r="M112" s="40">
        <v>438230</v>
      </c>
      <c r="N112" s="40">
        <v>4352800</v>
      </c>
      <c r="O112" s="40">
        <v>3839200</v>
      </c>
      <c r="P112" s="41">
        <v>53.134799999999998</v>
      </c>
      <c r="Q112" s="40">
        <v>438230</v>
      </c>
      <c r="R112" s="40">
        <v>4352800</v>
      </c>
      <c r="S112" s="40">
        <v>0</v>
      </c>
      <c r="T112" s="41">
        <v>53.134799999999998</v>
      </c>
      <c r="U112" s="40">
        <v>438230</v>
      </c>
      <c r="V112" s="40">
        <v>4352800</v>
      </c>
      <c r="W112" s="40">
        <v>0</v>
      </c>
    </row>
    <row r="113" spans="2:28" x14ac:dyDescent="0.25">
      <c r="B113" s="58" t="s">
        <v>141</v>
      </c>
      <c r="C113" s="32" t="s">
        <v>142</v>
      </c>
      <c r="D113" s="40">
        <v>1536000</v>
      </c>
      <c r="E113" s="40">
        <v>0</v>
      </c>
      <c r="F113" s="40">
        <v>0</v>
      </c>
      <c r="G113" s="40">
        <v>1536000</v>
      </c>
      <c r="H113" s="40">
        <v>0</v>
      </c>
      <c r="I113" s="40">
        <v>1536000</v>
      </c>
      <c r="J113" s="40">
        <v>0</v>
      </c>
      <c r="K113" s="40">
        <v>1536000</v>
      </c>
      <c r="L113" s="40">
        <v>0</v>
      </c>
      <c r="M113" s="40">
        <v>50342</v>
      </c>
      <c r="N113" s="40">
        <v>432212</v>
      </c>
      <c r="O113" s="40">
        <v>1103788</v>
      </c>
      <c r="P113" s="41">
        <v>28.1388</v>
      </c>
      <c r="Q113" s="40">
        <v>50342</v>
      </c>
      <c r="R113" s="40">
        <v>432212</v>
      </c>
      <c r="S113" s="40">
        <v>0</v>
      </c>
      <c r="T113" s="41">
        <v>28.1388</v>
      </c>
      <c r="U113" s="40">
        <v>50342</v>
      </c>
      <c r="V113" s="40">
        <v>432212</v>
      </c>
      <c r="W113" s="40">
        <v>0</v>
      </c>
    </row>
    <row r="114" spans="2:28" x14ac:dyDescent="0.25">
      <c r="B114" s="58" t="s">
        <v>143</v>
      </c>
      <c r="C114" s="32" t="s">
        <v>144</v>
      </c>
      <c r="D114" s="40">
        <v>42830000</v>
      </c>
      <c r="E114" s="40">
        <v>0</v>
      </c>
      <c r="F114" s="40">
        <v>-17132000</v>
      </c>
      <c r="G114" s="40">
        <v>25698000</v>
      </c>
      <c r="H114" s="40">
        <v>0</v>
      </c>
      <c r="I114" s="40">
        <v>25698000</v>
      </c>
      <c r="J114" s="40">
        <v>0</v>
      </c>
      <c r="K114" s="40">
        <v>13100000</v>
      </c>
      <c r="L114" s="40">
        <v>12598000</v>
      </c>
      <c r="M114" s="40">
        <v>0</v>
      </c>
      <c r="N114" s="40">
        <v>0</v>
      </c>
      <c r="O114" s="40">
        <v>13100000</v>
      </c>
      <c r="P114" s="41">
        <v>0</v>
      </c>
      <c r="Q114" s="40">
        <v>0</v>
      </c>
      <c r="R114" s="40">
        <v>0</v>
      </c>
      <c r="S114" s="40">
        <v>0</v>
      </c>
      <c r="T114" s="41">
        <v>0</v>
      </c>
      <c r="U114" s="40">
        <v>0</v>
      </c>
      <c r="V114" s="40">
        <v>0</v>
      </c>
      <c r="W114" s="40">
        <v>0</v>
      </c>
    </row>
    <row r="115" spans="2:28" x14ac:dyDescent="0.25">
      <c r="B115" s="58" t="s">
        <v>145</v>
      </c>
      <c r="C115" s="32" t="s">
        <v>146</v>
      </c>
      <c r="D115" s="40">
        <v>50000000</v>
      </c>
      <c r="E115" s="40">
        <v>0</v>
      </c>
      <c r="F115" s="40">
        <v>-20000000</v>
      </c>
      <c r="G115" s="40">
        <v>30000000</v>
      </c>
      <c r="H115" s="40">
        <v>0</v>
      </c>
      <c r="I115" s="40">
        <v>30000000</v>
      </c>
      <c r="J115" s="40">
        <v>0</v>
      </c>
      <c r="K115" s="40">
        <v>15300000</v>
      </c>
      <c r="L115" s="40">
        <v>14700000</v>
      </c>
      <c r="M115" s="40">
        <v>0</v>
      </c>
      <c r="N115" s="40">
        <v>0</v>
      </c>
      <c r="O115" s="40">
        <v>15300000</v>
      </c>
      <c r="P115" s="41">
        <v>0</v>
      </c>
      <c r="Q115" s="40">
        <v>0</v>
      </c>
      <c r="R115" s="40">
        <v>0</v>
      </c>
      <c r="S115" s="40">
        <v>0</v>
      </c>
      <c r="T115" s="41">
        <v>0</v>
      </c>
      <c r="U115" s="40">
        <v>0</v>
      </c>
      <c r="V115" s="40">
        <v>0</v>
      </c>
      <c r="W115" s="40">
        <v>0</v>
      </c>
    </row>
    <row r="116" spans="2:28" x14ac:dyDescent="0.25">
      <c r="B116" s="58" t="s">
        <v>147</v>
      </c>
      <c r="C116" s="32" t="s">
        <v>148</v>
      </c>
      <c r="D116" s="40">
        <v>74951000</v>
      </c>
      <c r="E116" s="40">
        <v>0</v>
      </c>
      <c r="F116" s="40">
        <v>-42851930</v>
      </c>
      <c r="G116" s="40">
        <v>32099070</v>
      </c>
      <c r="H116" s="40">
        <v>0</v>
      </c>
      <c r="I116" s="40">
        <v>32099070</v>
      </c>
      <c r="J116" s="40">
        <v>-5123394</v>
      </c>
      <c r="K116" s="40">
        <v>16233161</v>
      </c>
      <c r="L116" s="40">
        <v>15865909</v>
      </c>
      <c r="M116" s="40">
        <v>7685091</v>
      </c>
      <c r="N116" s="40">
        <v>7685091</v>
      </c>
      <c r="O116" s="40">
        <v>8548070</v>
      </c>
      <c r="P116" s="41">
        <v>23.941800000000001</v>
      </c>
      <c r="Q116" s="40">
        <v>0</v>
      </c>
      <c r="R116" s="40">
        <v>0</v>
      </c>
      <c r="S116" s="40">
        <v>7685091</v>
      </c>
      <c r="T116" s="41">
        <v>0</v>
      </c>
      <c r="U116" s="40">
        <v>0</v>
      </c>
      <c r="V116" s="40">
        <v>0</v>
      </c>
      <c r="W116" s="40">
        <v>0</v>
      </c>
    </row>
    <row r="117" spans="2:28" s="13" customFormat="1" x14ac:dyDescent="0.25">
      <c r="B117" s="56" t="s">
        <v>292</v>
      </c>
      <c r="C117" s="44" t="s">
        <v>293</v>
      </c>
      <c r="D117" s="38">
        <f>+D118</f>
        <v>0</v>
      </c>
      <c r="E117" s="38">
        <f t="shared" ref="E117:W117" si="56">+E118</f>
        <v>0</v>
      </c>
      <c r="F117" s="38">
        <f t="shared" si="56"/>
        <v>21618000</v>
      </c>
      <c r="G117" s="38">
        <f t="shared" si="56"/>
        <v>21618000</v>
      </c>
      <c r="H117" s="38">
        <f t="shared" si="56"/>
        <v>0</v>
      </c>
      <c r="I117" s="38">
        <f t="shared" si="56"/>
        <v>21618000</v>
      </c>
      <c r="J117" s="38">
        <f t="shared" si="56"/>
        <v>0</v>
      </c>
      <c r="K117" s="38">
        <f t="shared" si="56"/>
        <v>21618000</v>
      </c>
      <c r="L117" s="38">
        <f t="shared" si="56"/>
        <v>0</v>
      </c>
      <c r="M117" s="38">
        <f t="shared" si="56"/>
        <v>0</v>
      </c>
      <c r="N117" s="38">
        <f t="shared" si="56"/>
        <v>21618000</v>
      </c>
      <c r="O117" s="38">
        <f t="shared" si="56"/>
        <v>0</v>
      </c>
      <c r="P117" s="38">
        <f t="shared" si="56"/>
        <v>100</v>
      </c>
      <c r="Q117" s="38">
        <f t="shared" si="56"/>
        <v>21618000</v>
      </c>
      <c r="R117" s="38">
        <f t="shared" si="56"/>
        <v>21618000</v>
      </c>
      <c r="S117" s="38">
        <f t="shared" si="56"/>
        <v>0</v>
      </c>
      <c r="T117" s="38">
        <f t="shared" si="56"/>
        <v>100</v>
      </c>
      <c r="U117" s="38">
        <f t="shared" si="56"/>
        <v>21618000</v>
      </c>
      <c r="V117" s="38">
        <f t="shared" si="56"/>
        <v>21618000</v>
      </c>
      <c r="W117" s="38">
        <f t="shared" si="56"/>
        <v>0</v>
      </c>
      <c r="X117" s="12"/>
      <c r="Y117" s="12"/>
      <c r="Z117" s="12"/>
      <c r="AA117" s="12"/>
      <c r="AB117" s="12"/>
    </row>
    <row r="118" spans="2:28" x14ac:dyDescent="0.25">
      <c r="B118" s="58">
        <v>1310304</v>
      </c>
      <c r="C118" s="32" t="s">
        <v>291</v>
      </c>
      <c r="D118" s="40">
        <v>0</v>
      </c>
      <c r="E118" s="40">
        <v>0</v>
      </c>
      <c r="F118" s="40">
        <v>21618000</v>
      </c>
      <c r="G118" s="40">
        <v>21618000</v>
      </c>
      <c r="H118" s="40">
        <v>0</v>
      </c>
      <c r="I118" s="40">
        <v>21618000</v>
      </c>
      <c r="J118" s="40">
        <v>0</v>
      </c>
      <c r="K118" s="40">
        <v>21618000</v>
      </c>
      <c r="L118" s="40">
        <v>0</v>
      </c>
      <c r="M118" s="40">
        <v>0</v>
      </c>
      <c r="N118" s="40">
        <v>21618000</v>
      </c>
      <c r="O118" s="40">
        <v>0</v>
      </c>
      <c r="P118" s="40">
        <v>100</v>
      </c>
      <c r="Q118" s="40">
        <v>21618000</v>
      </c>
      <c r="R118" s="40">
        <v>21618000</v>
      </c>
      <c r="S118" s="40">
        <v>0</v>
      </c>
      <c r="T118" s="41">
        <v>100</v>
      </c>
      <c r="U118" s="40">
        <v>21618000</v>
      </c>
      <c r="V118" s="40">
        <v>21618000</v>
      </c>
      <c r="W118" s="40">
        <v>0</v>
      </c>
    </row>
    <row r="119" spans="2:28" s="13" customFormat="1" x14ac:dyDescent="0.25">
      <c r="B119" s="60" t="s">
        <v>254</v>
      </c>
      <c r="C119" s="33" t="s">
        <v>255</v>
      </c>
      <c r="D119" s="38">
        <f>+D120</f>
        <v>9640067000</v>
      </c>
      <c r="E119" s="38">
        <f t="shared" ref="E119:W120" si="57">+E120</f>
        <v>0</v>
      </c>
      <c r="F119" s="38">
        <f t="shared" si="57"/>
        <v>651114685</v>
      </c>
      <c r="G119" s="38">
        <f t="shared" si="57"/>
        <v>10291181685</v>
      </c>
      <c r="H119" s="38">
        <f t="shared" si="57"/>
        <v>0</v>
      </c>
      <c r="I119" s="38">
        <f t="shared" si="57"/>
        <v>10291181685</v>
      </c>
      <c r="J119" s="38">
        <f t="shared" si="57"/>
        <v>237079963</v>
      </c>
      <c r="K119" s="38">
        <f t="shared" si="57"/>
        <v>9562955253</v>
      </c>
      <c r="L119" s="38">
        <f t="shared" si="57"/>
        <v>728226432</v>
      </c>
      <c r="M119" s="38">
        <f t="shared" si="57"/>
        <v>185767763</v>
      </c>
      <c r="N119" s="38">
        <f t="shared" si="57"/>
        <v>8691599013</v>
      </c>
      <c r="O119" s="38">
        <f t="shared" si="57"/>
        <v>871356240</v>
      </c>
      <c r="P119" s="39">
        <f t="shared" ref="P119:P124" si="58">N119/I119*100</f>
        <v>84.456763849272193</v>
      </c>
      <c r="Q119" s="38">
        <f t="shared" si="57"/>
        <v>960495761</v>
      </c>
      <c r="R119" s="38">
        <f t="shared" si="57"/>
        <v>5814317975</v>
      </c>
      <c r="S119" s="38">
        <f t="shared" si="57"/>
        <v>2877281038</v>
      </c>
      <c r="T119" s="39">
        <f t="shared" ref="T119:T124" si="59">R119/I119*100</f>
        <v>56.498059726947666</v>
      </c>
      <c r="U119" s="38">
        <f t="shared" si="57"/>
        <v>960495761</v>
      </c>
      <c r="V119" s="38">
        <f t="shared" si="57"/>
        <v>5814317975</v>
      </c>
      <c r="W119" s="38">
        <f t="shared" si="57"/>
        <v>0</v>
      </c>
      <c r="X119" s="12"/>
      <c r="Y119" s="12"/>
      <c r="Z119" s="12"/>
      <c r="AA119" s="12"/>
      <c r="AB119" s="12"/>
    </row>
    <row r="120" spans="2:28" s="13" customFormat="1" x14ac:dyDescent="0.25">
      <c r="B120" s="60" t="s">
        <v>256</v>
      </c>
      <c r="C120" s="33" t="s">
        <v>257</v>
      </c>
      <c r="D120" s="38">
        <f>+D121</f>
        <v>9640067000</v>
      </c>
      <c r="E120" s="38">
        <f t="shared" si="57"/>
        <v>0</v>
      </c>
      <c r="F120" s="38">
        <f t="shared" si="57"/>
        <v>651114685</v>
      </c>
      <c r="G120" s="38">
        <f t="shared" si="57"/>
        <v>10291181685</v>
      </c>
      <c r="H120" s="38">
        <f t="shared" si="57"/>
        <v>0</v>
      </c>
      <c r="I120" s="38">
        <f t="shared" si="57"/>
        <v>10291181685</v>
      </c>
      <c r="J120" s="38">
        <f t="shared" si="57"/>
        <v>237079963</v>
      </c>
      <c r="K120" s="38">
        <f t="shared" si="57"/>
        <v>9562955253</v>
      </c>
      <c r="L120" s="38">
        <f t="shared" si="57"/>
        <v>728226432</v>
      </c>
      <c r="M120" s="38">
        <f t="shared" si="57"/>
        <v>185767763</v>
      </c>
      <c r="N120" s="38">
        <f t="shared" si="57"/>
        <v>8691599013</v>
      </c>
      <c r="O120" s="38">
        <f t="shared" si="57"/>
        <v>871356240</v>
      </c>
      <c r="P120" s="39">
        <f t="shared" si="58"/>
        <v>84.456763849272193</v>
      </c>
      <c r="Q120" s="38">
        <f t="shared" si="57"/>
        <v>960495761</v>
      </c>
      <c r="R120" s="38">
        <f t="shared" si="57"/>
        <v>5814317975</v>
      </c>
      <c r="S120" s="38">
        <f t="shared" si="57"/>
        <v>2877281038</v>
      </c>
      <c r="T120" s="39">
        <f t="shared" si="59"/>
        <v>56.498059726947666</v>
      </c>
      <c r="U120" s="38">
        <f t="shared" si="57"/>
        <v>960495761</v>
      </c>
      <c r="V120" s="38">
        <f t="shared" si="57"/>
        <v>5814317975</v>
      </c>
      <c r="W120" s="38">
        <f t="shared" si="57"/>
        <v>0</v>
      </c>
      <c r="X120" s="12"/>
      <c r="Y120" s="12"/>
      <c r="Z120" s="12"/>
      <c r="AA120" s="12"/>
      <c r="AB120" s="12"/>
    </row>
    <row r="121" spans="2:28" s="15" customFormat="1" ht="24" x14ac:dyDescent="0.25">
      <c r="B121" s="61" t="s">
        <v>258</v>
      </c>
      <c r="C121" s="34" t="s">
        <v>259</v>
      </c>
      <c r="D121" s="42">
        <f t="shared" ref="D121:O121" si="60">+D122+D152+D160</f>
        <v>9640067000</v>
      </c>
      <c r="E121" s="42">
        <f t="shared" si="60"/>
        <v>0</v>
      </c>
      <c r="F121" s="42">
        <f t="shared" si="60"/>
        <v>651114685</v>
      </c>
      <c r="G121" s="42">
        <f t="shared" si="60"/>
        <v>10291181685</v>
      </c>
      <c r="H121" s="42">
        <f t="shared" si="60"/>
        <v>0</v>
      </c>
      <c r="I121" s="42">
        <f t="shared" si="60"/>
        <v>10291181685</v>
      </c>
      <c r="J121" s="42">
        <f t="shared" si="60"/>
        <v>237079963</v>
      </c>
      <c r="K121" s="42">
        <f t="shared" si="60"/>
        <v>9562955253</v>
      </c>
      <c r="L121" s="42">
        <f t="shared" si="60"/>
        <v>728226432</v>
      </c>
      <c r="M121" s="42">
        <f t="shared" si="60"/>
        <v>185767763</v>
      </c>
      <c r="N121" s="42">
        <f t="shared" si="60"/>
        <v>8691599013</v>
      </c>
      <c r="O121" s="42">
        <f t="shared" si="60"/>
        <v>871356240</v>
      </c>
      <c r="P121" s="43">
        <f t="shared" si="58"/>
        <v>84.456763849272193</v>
      </c>
      <c r="Q121" s="42">
        <f>+Q122+Q152+Q160</f>
        <v>960495761</v>
      </c>
      <c r="R121" s="42">
        <f>+R122+R152+R160</f>
        <v>5814317975</v>
      </c>
      <c r="S121" s="42">
        <f>+S122+S152+S160</f>
        <v>2877281038</v>
      </c>
      <c r="T121" s="43">
        <f t="shared" si="59"/>
        <v>56.498059726947666</v>
      </c>
      <c r="U121" s="42">
        <f>+U122+U152+U160</f>
        <v>960495761</v>
      </c>
      <c r="V121" s="42">
        <f>+V122+V152+V160</f>
        <v>5814317975</v>
      </c>
      <c r="W121" s="42">
        <f>+W122+W152+W160</f>
        <v>0</v>
      </c>
      <c r="X121" s="14"/>
      <c r="Y121" s="14"/>
      <c r="Z121" s="14"/>
      <c r="AA121" s="14"/>
      <c r="AB121" s="14"/>
    </row>
    <row r="122" spans="2:28" s="15" customFormat="1" ht="36" x14ac:dyDescent="0.25">
      <c r="B122" s="61" t="s">
        <v>260</v>
      </c>
      <c r="C122" s="34" t="s">
        <v>261</v>
      </c>
      <c r="D122" s="42">
        <f t="shared" ref="D122:O122" si="61">+D123+D138</f>
        <v>6590067000</v>
      </c>
      <c r="E122" s="42">
        <f t="shared" si="61"/>
        <v>0</v>
      </c>
      <c r="F122" s="42">
        <f t="shared" si="61"/>
        <v>567762844</v>
      </c>
      <c r="G122" s="42">
        <f t="shared" si="61"/>
        <v>7157829844</v>
      </c>
      <c r="H122" s="42">
        <f t="shared" si="61"/>
        <v>0</v>
      </c>
      <c r="I122" s="42">
        <f t="shared" si="61"/>
        <v>7157829844</v>
      </c>
      <c r="J122" s="42">
        <f t="shared" si="61"/>
        <v>158510618</v>
      </c>
      <c r="K122" s="42">
        <f t="shared" si="61"/>
        <v>6438722645</v>
      </c>
      <c r="L122" s="42">
        <f t="shared" si="61"/>
        <v>719107199</v>
      </c>
      <c r="M122" s="42">
        <f t="shared" si="61"/>
        <v>167634384</v>
      </c>
      <c r="N122" s="42">
        <f t="shared" si="61"/>
        <v>5683023048</v>
      </c>
      <c r="O122" s="42">
        <f t="shared" si="61"/>
        <v>755699597</v>
      </c>
      <c r="P122" s="43">
        <f t="shared" si="58"/>
        <v>79.395894731470236</v>
      </c>
      <c r="Q122" s="42">
        <f>+Q123+Q138</f>
        <v>494106446</v>
      </c>
      <c r="R122" s="42">
        <f>+R123+R138</f>
        <v>3758809435</v>
      </c>
      <c r="S122" s="42">
        <f>+S123+S138</f>
        <v>1924213613</v>
      </c>
      <c r="T122" s="43">
        <f t="shared" si="59"/>
        <v>52.513254951859402</v>
      </c>
      <c r="U122" s="42">
        <f>+U123+U138</f>
        <v>494106446</v>
      </c>
      <c r="V122" s="42">
        <f>+V123+V138</f>
        <v>3758809435</v>
      </c>
      <c r="W122" s="42">
        <f>+W123+W138</f>
        <v>0</v>
      </c>
      <c r="X122" s="14"/>
      <c r="Y122" s="14"/>
      <c r="Z122" s="14"/>
      <c r="AA122" s="14"/>
      <c r="AB122" s="14"/>
    </row>
    <row r="123" spans="2:28" s="15" customFormat="1" ht="36" x14ac:dyDescent="0.25">
      <c r="B123" s="61" t="s">
        <v>262</v>
      </c>
      <c r="C123" s="34" t="s">
        <v>263</v>
      </c>
      <c r="D123" s="42">
        <f t="shared" ref="D123:O123" si="62">+D124+D129</f>
        <v>3790067000</v>
      </c>
      <c r="E123" s="42">
        <f t="shared" si="62"/>
        <v>0</v>
      </c>
      <c r="F123" s="42">
        <f t="shared" si="62"/>
        <v>-83351841</v>
      </c>
      <c r="G123" s="42">
        <f t="shared" si="62"/>
        <v>3706715159</v>
      </c>
      <c r="H123" s="42">
        <f t="shared" si="62"/>
        <v>0</v>
      </c>
      <c r="I123" s="42">
        <f t="shared" si="62"/>
        <v>3706715159</v>
      </c>
      <c r="J123" s="42">
        <f t="shared" si="62"/>
        <v>-2057100</v>
      </c>
      <c r="K123" s="42">
        <f t="shared" si="62"/>
        <v>3029952524</v>
      </c>
      <c r="L123" s="42">
        <f t="shared" si="62"/>
        <v>676762635</v>
      </c>
      <c r="M123" s="42">
        <f t="shared" si="62"/>
        <v>12402166</v>
      </c>
      <c r="N123" s="42">
        <f t="shared" si="62"/>
        <v>2890243350</v>
      </c>
      <c r="O123" s="42">
        <f t="shared" si="62"/>
        <v>139709174</v>
      </c>
      <c r="P123" s="43">
        <f t="shared" si="58"/>
        <v>77.973171015917274</v>
      </c>
      <c r="Q123" s="42">
        <f>+Q124+Q129</f>
        <v>233636297</v>
      </c>
      <c r="R123" s="42">
        <f>+R124+R129</f>
        <v>1982364781</v>
      </c>
      <c r="S123" s="42">
        <f>+S124+S129</f>
        <v>907878569</v>
      </c>
      <c r="T123" s="43">
        <f t="shared" si="59"/>
        <v>53.480364580665643</v>
      </c>
      <c r="U123" s="42">
        <f>+U124+U129</f>
        <v>233636297</v>
      </c>
      <c r="V123" s="42">
        <f>+V124+V129</f>
        <v>1982364781</v>
      </c>
      <c r="W123" s="42">
        <f>+W124+W129</f>
        <v>0</v>
      </c>
      <c r="X123" s="14"/>
      <c r="Y123" s="14"/>
      <c r="Z123" s="14"/>
      <c r="AA123" s="14"/>
      <c r="AB123" s="14"/>
    </row>
    <row r="124" spans="2:28" s="15" customFormat="1" ht="24" x14ac:dyDescent="0.25">
      <c r="B124" s="61" t="s">
        <v>149</v>
      </c>
      <c r="C124" s="34" t="s">
        <v>150</v>
      </c>
      <c r="D124" s="42">
        <f>+D125</f>
        <v>2522911000</v>
      </c>
      <c r="E124" s="42">
        <f t="shared" ref="E124:W124" si="63">+E125</f>
        <v>0</v>
      </c>
      <c r="F124" s="42">
        <f t="shared" si="63"/>
        <v>0</v>
      </c>
      <c r="G124" s="42">
        <f t="shared" si="63"/>
        <v>2522911000</v>
      </c>
      <c r="H124" s="42">
        <f t="shared" si="63"/>
        <v>0</v>
      </c>
      <c r="I124" s="42">
        <f t="shared" si="63"/>
        <v>2522911000</v>
      </c>
      <c r="J124" s="42">
        <f t="shared" si="63"/>
        <v>-2057100</v>
      </c>
      <c r="K124" s="42">
        <f t="shared" si="63"/>
        <v>2492773485</v>
      </c>
      <c r="L124" s="42">
        <f t="shared" si="63"/>
        <v>30137515</v>
      </c>
      <c r="M124" s="42">
        <f t="shared" si="63"/>
        <v>12402166</v>
      </c>
      <c r="N124" s="42">
        <f t="shared" si="63"/>
        <v>2422937151</v>
      </c>
      <c r="O124" s="42">
        <f t="shared" si="63"/>
        <v>69836334</v>
      </c>
      <c r="P124" s="43">
        <f t="shared" si="58"/>
        <v>96.037361246591729</v>
      </c>
      <c r="Q124" s="42">
        <f t="shared" si="63"/>
        <v>193633064</v>
      </c>
      <c r="R124" s="42">
        <f t="shared" si="63"/>
        <v>1670652502</v>
      </c>
      <c r="S124" s="42">
        <f t="shared" si="63"/>
        <v>752284649</v>
      </c>
      <c r="T124" s="43">
        <f t="shared" si="59"/>
        <v>66.219240472612782</v>
      </c>
      <c r="U124" s="42">
        <f t="shared" si="63"/>
        <v>193633064</v>
      </c>
      <c r="V124" s="42">
        <f t="shared" si="63"/>
        <v>1670652502</v>
      </c>
      <c r="W124" s="42">
        <f t="shared" si="63"/>
        <v>0</v>
      </c>
      <c r="X124" s="14"/>
      <c r="Y124" s="14"/>
      <c r="Z124" s="14"/>
      <c r="AA124" s="14"/>
      <c r="AB124" s="14"/>
    </row>
    <row r="125" spans="2:28" x14ac:dyDescent="0.25">
      <c r="B125" s="62">
        <v>1082001052</v>
      </c>
      <c r="C125" s="32" t="s">
        <v>151</v>
      </c>
      <c r="D125" s="40">
        <v>2522911000</v>
      </c>
      <c r="E125" s="40">
        <v>0</v>
      </c>
      <c r="F125" s="40">
        <v>0</v>
      </c>
      <c r="G125" s="40">
        <v>2522911000</v>
      </c>
      <c r="H125" s="40">
        <v>0</v>
      </c>
      <c r="I125" s="40">
        <v>2522911000</v>
      </c>
      <c r="J125" s="40">
        <v>-2057100</v>
      </c>
      <c r="K125" s="40">
        <v>2492773485</v>
      </c>
      <c r="L125" s="40">
        <v>30137515</v>
      </c>
      <c r="M125" s="40">
        <v>12402166</v>
      </c>
      <c r="N125" s="40">
        <v>2422937151</v>
      </c>
      <c r="O125" s="40">
        <v>69836334</v>
      </c>
      <c r="P125" s="47">
        <v>96.037400000000005</v>
      </c>
      <c r="Q125" s="40">
        <v>193633064</v>
      </c>
      <c r="R125" s="40">
        <v>1670652502</v>
      </c>
      <c r="S125" s="40">
        <v>752284649</v>
      </c>
      <c r="T125" s="47">
        <v>66.219200000000001</v>
      </c>
      <c r="U125" s="40">
        <v>193633064</v>
      </c>
      <c r="V125" s="40">
        <v>1670652502</v>
      </c>
      <c r="W125" s="40">
        <v>0</v>
      </c>
    </row>
    <row r="126" spans="2:28" x14ac:dyDescent="0.25">
      <c r="B126" s="63" t="s">
        <v>22</v>
      </c>
      <c r="C126" s="32" t="s">
        <v>274</v>
      </c>
      <c r="D126" s="40">
        <v>2388996000</v>
      </c>
      <c r="E126" s="40">
        <v>0</v>
      </c>
      <c r="F126" s="40">
        <v>0</v>
      </c>
      <c r="G126" s="40">
        <v>2388996000</v>
      </c>
      <c r="H126" s="40">
        <v>0</v>
      </c>
      <c r="I126" s="40">
        <v>2388996000</v>
      </c>
      <c r="J126" s="40">
        <v>-2057100</v>
      </c>
      <c r="K126" s="40">
        <v>2361858485</v>
      </c>
      <c r="L126" s="40">
        <v>27137515</v>
      </c>
      <c r="M126" s="40">
        <v>12402166</v>
      </c>
      <c r="N126" s="40">
        <v>2292022151</v>
      </c>
      <c r="O126" s="40">
        <v>69836334</v>
      </c>
      <c r="P126" s="41">
        <v>95.940799999999996</v>
      </c>
      <c r="Q126" s="40">
        <v>193633064</v>
      </c>
      <c r="R126" s="40">
        <v>1670652502</v>
      </c>
      <c r="S126" s="40">
        <v>621369649</v>
      </c>
      <c r="T126" s="47">
        <v>69.931200000000004</v>
      </c>
      <c r="U126" s="40">
        <v>193633064</v>
      </c>
      <c r="V126" s="40">
        <v>1670652502</v>
      </c>
      <c r="W126" s="40">
        <v>0</v>
      </c>
    </row>
    <row r="127" spans="2:28" x14ac:dyDescent="0.25">
      <c r="B127" s="63" t="s">
        <v>275</v>
      </c>
      <c r="C127" s="32" t="s">
        <v>153</v>
      </c>
      <c r="D127" s="40">
        <v>3000000</v>
      </c>
      <c r="E127" s="40">
        <v>0</v>
      </c>
      <c r="F127" s="40">
        <v>0</v>
      </c>
      <c r="G127" s="40">
        <v>3000000</v>
      </c>
      <c r="H127" s="40">
        <v>0</v>
      </c>
      <c r="I127" s="40">
        <v>3000000</v>
      </c>
      <c r="J127" s="40">
        <v>0</v>
      </c>
      <c r="K127" s="40">
        <v>0</v>
      </c>
      <c r="L127" s="40">
        <v>3000000</v>
      </c>
      <c r="M127" s="40">
        <v>0</v>
      </c>
      <c r="N127" s="40">
        <v>0</v>
      </c>
      <c r="O127" s="40">
        <v>0</v>
      </c>
      <c r="P127" s="41">
        <v>0</v>
      </c>
      <c r="Q127" s="40">
        <v>0</v>
      </c>
      <c r="R127" s="40">
        <v>0</v>
      </c>
      <c r="S127" s="40">
        <v>0</v>
      </c>
      <c r="T127" s="41">
        <v>0</v>
      </c>
      <c r="U127" s="40">
        <v>0</v>
      </c>
      <c r="V127" s="40">
        <v>0</v>
      </c>
      <c r="W127" s="40">
        <v>0</v>
      </c>
    </row>
    <row r="128" spans="2:28" x14ac:dyDescent="0.25">
      <c r="B128" s="63" t="s">
        <v>276</v>
      </c>
      <c r="C128" s="32" t="s">
        <v>155</v>
      </c>
      <c r="D128" s="40">
        <v>130915000</v>
      </c>
      <c r="E128" s="40">
        <v>0</v>
      </c>
      <c r="F128" s="40">
        <v>0</v>
      </c>
      <c r="G128" s="40">
        <v>130915000</v>
      </c>
      <c r="H128" s="40">
        <v>0</v>
      </c>
      <c r="I128" s="40">
        <v>130915000</v>
      </c>
      <c r="J128" s="40">
        <v>0</v>
      </c>
      <c r="K128" s="40">
        <v>130915000</v>
      </c>
      <c r="L128" s="40">
        <v>0</v>
      </c>
      <c r="M128" s="40">
        <v>0</v>
      </c>
      <c r="N128" s="40">
        <v>130915000</v>
      </c>
      <c r="O128" s="40">
        <v>0</v>
      </c>
      <c r="P128" s="41">
        <v>100</v>
      </c>
      <c r="Q128" s="40">
        <v>0</v>
      </c>
      <c r="R128" s="40">
        <v>0</v>
      </c>
      <c r="S128" s="40">
        <v>130915000</v>
      </c>
      <c r="T128" s="41">
        <v>0</v>
      </c>
      <c r="U128" s="40">
        <v>0</v>
      </c>
      <c r="V128" s="40">
        <v>0</v>
      </c>
      <c r="W128" s="40">
        <v>0</v>
      </c>
    </row>
    <row r="129" spans="2:28" s="15" customFormat="1" ht="24" x14ac:dyDescent="0.25">
      <c r="B129" s="61" t="s">
        <v>156</v>
      </c>
      <c r="C129" s="34" t="s">
        <v>157</v>
      </c>
      <c r="D129" s="42">
        <f>+D130+D134+D136</f>
        <v>1267156000</v>
      </c>
      <c r="E129" s="42">
        <f t="shared" ref="E129:W129" si="64">+E130+E134+E136</f>
        <v>0</v>
      </c>
      <c r="F129" s="42">
        <f t="shared" si="64"/>
        <v>-83351841</v>
      </c>
      <c r="G129" s="42">
        <f t="shared" si="64"/>
        <v>1183804159</v>
      </c>
      <c r="H129" s="42">
        <f t="shared" si="64"/>
        <v>0</v>
      </c>
      <c r="I129" s="42">
        <f t="shared" si="64"/>
        <v>1183804159</v>
      </c>
      <c r="J129" s="42">
        <f t="shared" si="64"/>
        <v>0</v>
      </c>
      <c r="K129" s="42">
        <f t="shared" si="64"/>
        <v>537179039</v>
      </c>
      <c r="L129" s="42">
        <f t="shared" si="64"/>
        <v>646625120</v>
      </c>
      <c r="M129" s="42">
        <f t="shared" si="64"/>
        <v>0</v>
      </c>
      <c r="N129" s="42">
        <f t="shared" si="64"/>
        <v>467306199</v>
      </c>
      <c r="O129" s="42">
        <f t="shared" si="64"/>
        <v>69872840</v>
      </c>
      <c r="P129" s="43">
        <f t="shared" ref="P129" si="65">N129/I129*100</f>
        <v>39.474958374428212</v>
      </c>
      <c r="Q129" s="42">
        <f t="shared" si="64"/>
        <v>40003233</v>
      </c>
      <c r="R129" s="42">
        <f t="shared" si="64"/>
        <v>311712279</v>
      </c>
      <c r="S129" s="42">
        <f t="shared" si="64"/>
        <v>155593920</v>
      </c>
      <c r="T129" s="43">
        <f t="shared" ref="T129" si="66">R129/I129*100</f>
        <v>26.331405970334998</v>
      </c>
      <c r="U129" s="42">
        <f t="shared" si="64"/>
        <v>40003233</v>
      </c>
      <c r="V129" s="42">
        <f t="shared" si="64"/>
        <v>311712279</v>
      </c>
      <c r="W129" s="42">
        <f t="shared" si="64"/>
        <v>0</v>
      </c>
      <c r="X129" s="14"/>
      <c r="Y129" s="14"/>
      <c r="Z129" s="14"/>
      <c r="AA129" s="14"/>
      <c r="AB129" s="14"/>
    </row>
    <row r="130" spans="2:28" x14ac:dyDescent="0.25">
      <c r="B130" s="64">
        <v>1082001010</v>
      </c>
      <c r="C130" s="11" t="s">
        <v>158</v>
      </c>
      <c r="D130" s="40">
        <v>1004344000</v>
      </c>
      <c r="E130" s="40">
        <v>0</v>
      </c>
      <c r="F130" s="40">
        <v>-83519841</v>
      </c>
      <c r="G130" s="40">
        <v>920824159</v>
      </c>
      <c r="H130" s="40">
        <v>0</v>
      </c>
      <c r="I130" s="40">
        <v>920824159</v>
      </c>
      <c r="J130" s="40">
        <v>0</v>
      </c>
      <c r="K130" s="40">
        <v>274199039</v>
      </c>
      <c r="L130" s="40">
        <v>646625120</v>
      </c>
      <c r="M130" s="40">
        <v>0</v>
      </c>
      <c r="N130" s="40">
        <v>211326199</v>
      </c>
      <c r="O130" s="40">
        <v>62872840</v>
      </c>
      <c r="P130" s="41">
        <v>22.9497</v>
      </c>
      <c r="Q130" s="40">
        <v>11800506</v>
      </c>
      <c r="R130" s="40">
        <v>137206264</v>
      </c>
      <c r="S130" s="40">
        <v>74119935</v>
      </c>
      <c r="T130" s="41">
        <v>14.900399999999999</v>
      </c>
      <c r="U130" s="40">
        <v>11800506</v>
      </c>
      <c r="V130" s="40">
        <v>137206264</v>
      </c>
      <c r="W130" s="40">
        <v>0</v>
      </c>
    </row>
    <row r="131" spans="2:28" x14ac:dyDescent="0.25">
      <c r="B131" s="64" t="s">
        <v>22</v>
      </c>
      <c r="C131" s="11" t="s">
        <v>23</v>
      </c>
      <c r="D131" s="40">
        <v>124344000</v>
      </c>
      <c r="E131" s="40">
        <v>0</v>
      </c>
      <c r="F131" s="40">
        <v>-168000</v>
      </c>
      <c r="G131" s="40">
        <v>124176000</v>
      </c>
      <c r="H131" s="40">
        <v>0</v>
      </c>
      <c r="I131" s="40">
        <v>124176000</v>
      </c>
      <c r="J131" s="40">
        <v>0</v>
      </c>
      <c r="K131" s="40">
        <v>124176000</v>
      </c>
      <c r="L131" s="40">
        <v>0</v>
      </c>
      <c r="M131" s="40">
        <v>0</v>
      </c>
      <c r="N131" s="40">
        <v>124176000</v>
      </c>
      <c r="O131" s="40">
        <v>0</v>
      </c>
      <c r="P131" s="41">
        <v>100</v>
      </c>
      <c r="Q131" s="40">
        <v>11800506</v>
      </c>
      <c r="R131" s="40">
        <v>50056065</v>
      </c>
      <c r="S131" s="40">
        <v>74119935</v>
      </c>
      <c r="T131" s="41">
        <v>40.310600000000001</v>
      </c>
      <c r="U131" s="40">
        <v>11800506</v>
      </c>
      <c r="V131" s="40">
        <v>50056065</v>
      </c>
      <c r="W131" s="40">
        <v>0</v>
      </c>
    </row>
    <row r="132" spans="2:28" x14ac:dyDescent="0.25">
      <c r="B132" s="64" t="s">
        <v>276</v>
      </c>
      <c r="C132" s="11" t="s">
        <v>155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1">
        <v>0</v>
      </c>
      <c r="Q132" s="40">
        <v>0</v>
      </c>
      <c r="R132" s="40">
        <v>0</v>
      </c>
      <c r="S132" s="40">
        <v>0</v>
      </c>
      <c r="T132" s="41">
        <v>0</v>
      </c>
      <c r="U132" s="40">
        <v>0</v>
      </c>
      <c r="V132" s="40">
        <v>0</v>
      </c>
      <c r="W132" s="40">
        <v>0</v>
      </c>
    </row>
    <row r="133" spans="2:28" x14ac:dyDescent="0.25">
      <c r="B133" s="64" t="s">
        <v>159</v>
      </c>
      <c r="C133" s="11" t="s">
        <v>160</v>
      </c>
      <c r="D133" s="40">
        <v>880000000</v>
      </c>
      <c r="E133" s="40">
        <v>0</v>
      </c>
      <c r="F133" s="40">
        <v>-83351841</v>
      </c>
      <c r="G133" s="40">
        <v>796648159</v>
      </c>
      <c r="H133" s="40">
        <v>0</v>
      </c>
      <c r="I133" s="40">
        <v>796648159</v>
      </c>
      <c r="J133" s="40">
        <v>0</v>
      </c>
      <c r="K133" s="40">
        <v>150023039</v>
      </c>
      <c r="L133" s="40">
        <v>646625120</v>
      </c>
      <c r="M133" s="40">
        <v>0</v>
      </c>
      <c r="N133" s="40">
        <v>87150199</v>
      </c>
      <c r="O133" s="40">
        <v>62872840</v>
      </c>
      <c r="P133" s="41">
        <v>10.9396</v>
      </c>
      <c r="Q133" s="40">
        <v>0</v>
      </c>
      <c r="R133" s="40">
        <v>87150199</v>
      </c>
      <c r="S133" s="40">
        <v>0</v>
      </c>
      <c r="T133" s="41">
        <v>10.9396</v>
      </c>
      <c r="U133" s="40">
        <v>0</v>
      </c>
      <c r="V133" s="40">
        <v>87150199</v>
      </c>
      <c r="W133" s="40">
        <v>0</v>
      </c>
    </row>
    <row r="134" spans="2:28" ht="24" x14ac:dyDescent="0.25">
      <c r="B134" s="64">
        <v>1082001042</v>
      </c>
      <c r="C134" s="11" t="s">
        <v>161</v>
      </c>
      <c r="D134" s="40">
        <v>216340000</v>
      </c>
      <c r="E134" s="40">
        <v>0</v>
      </c>
      <c r="F134" s="40">
        <v>364633</v>
      </c>
      <c r="G134" s="40">
        <v>216704633</v>
      </c>
      <c r="H134" s="40">
        <v>0</v>
      </c>
      <c r="I134" s="40">
        <v>216704633</v>
      </c>
      <c r="J134" s="40">
        <v>0</v>
      </c>
      <c r="K134" s="40">
        <v>216704633</v>
      </c>
      <c r="L134" s="40">
        <v>0</v>
      </c>
      <c r="M134" s="40">
        <v>0</v>
      </c>
      <c r="N134" s="40">
        <v>209704633</v>
      </c>
      <c r="O134" s="40">
        <v>7000000</v>
      </c>
      <c r="P134" s="41">
        <v>96.769800000000004</v>
      </c>
      <c r="Q134" s="40">
        <v>22300800</v>
      </c>
      <c r="R134" s="40">
        <v>128230648</v>
      </c>
      <c r="S134" s="40">
        <v>81473985</v>
      </c>
      <c r="T134" s="41">
        <v>59.173000000000002</v>
      </c>
      <c r="U134" s="40">
        <v>22300800</v>
      </c>
      <c r="V134" s="40">
        <v>128230648</v>
      </c>
      <c r="W134" s="40">
        <v>0</v>
      </c>
    </row>
    <row r="135" spans="2:28" x14ac:dyDescent="0.25">
      <c r="B135" s="64" t="s">
        <v>22</v>
      </c>
      <c r="C135" s="11" t="s">
        <v>23</v>
      </c>
      <c r="D135" s="40">
        <v>216340000</v>
      </c>
      <c r="E135" s="40">
        <v>0</v>
      </c>
      <c r="F135" s="40">
        <v>364633</v>
      </c>
      <c r="G135" s="40">
        <v>216704633</v>
      </c>
      <c r="H135" s="40">
        <v>0</v>
      </c>
      <c r="I135" s="40">
        <v>216704633</v>
      </c>
      <c r="J135" s="40">
        <v>0</v>
      </c>
      <c r="K135" s="40">
        <v>216704633</v>
      </c>
      <c r="L135" s="40">
        <v>0</v>
      </c>
      <c r="M135" s="40">
        <v>0</v>
      </c>
      <c r="N135" s="40">
        <v>209704633</v>
      </c>
      <c r="O135" s="40">
        <v>7000000</v>
      </c>
      <c r="P135" s="41">
        <v>96.769800000000004</v>
      </c>
      <c r="Q135" s="40">
        <v>22300800</v>
      </c>
      <c r="R135" s="40">
        <v>128230648</v>
      </c>
      <c r="S135" s="40">
        <v>81473985</v>
      </c>
      <c r="T135" s="41">
        <v>59.173000000000002</v>
      </c>
      <c r="U135" s="40">
        <v>22300800</v>
      </c>
      <c r="V135" s="40">
        <v>128230648</v>
      </c>
      <c r="W135" s="40">
        <v>0</v>
      </c>
    </row>
    <row r="136" spans="2:28" x14ac:dyDescent="0.25">
      <c r="B136" s="64">
        <v>1082001052</v>
      </c>
      <c r="C136" s="11" t="s">
        <v>151</v>
      </c>
      <c r="D136" s="40">
        <v>46472000</v>
      </c>
      <c r="E136" s="40">
        <v>0</v>
      </c>
      <c r="F136" s="40">
        <v>-196633</v>
      </c>
      <c r="G136" s="40">
        <v>46275367</v>
      </c>
      <c r="H136" s="40">
        <v>0</v>
      </c>
      <c r="I136" s="40">
        <v>46275367</v>
      </c>
      <c r="J136" s="40">
        <v>0</v>
      </c>
      <c r="K136" s="40">
        <v>46275367</v>
      </c>
      <c r="L136" s="40">
        <v>0</v>
      </c>
      <c r="M136" s="40">
        <v>0</v>
      </c>
      <c r="N136" s="40">
        <v>46275367</v>
      </c>
      <c r="O136" s="40">
        <v>0</v>
      </c>
      <c r="P136" s="41">
        <v>100</v>
      </c>
      <c r="Q136" s="40">
        <v>5901927</v>
      </c>
      <c r="R136" s="40">
        <v>46275367</v>
      </c>
      <c r="S136" s="40">
        <v>0</v>
      </c>
      <c r="T136" s="41">
        <v>100</v>
      </c>
      <c r="U136" s="40">
        <v>5901927</v>
      </c>
      <c r="V136" s="40">
        <v>46275367</v>
      </c>
      <c r="W136" s="40">
        <v>0</v>
      </c>
    </row>
    <row r="137" spans="2:28" x14ac:dyDescent="0.25">
      <c r="B137" s="64" t="s">
        <v>22</v>
      </c>
      <c r="C137" s="11" t="s">
        <v>23</v>
      </c>
      <c r="D137" s="40">
        <v>46472000</v>
      </c>
      <c r="E137" s="40">
        <v>0</v>
      </c>
      <c r="F137" s="40">
        <v>-196633</v>
      </c>
      <c r="G137" s="40">
        <v>46275367</v>
      </c>
      <c r="H137" s="40">
        <v>0</v>
      </c>
      <c r="I137" s="40">
        <v>46275367</v>
      </c>
      <c r="J137" s="40">
        <v>0</v>
      </c>
      <c r="K137" s="40">
        <v>46275367</v>
      </c>
      <c r="L137" s="40">
        <v>0</v>
      </c>
      <c r="M137" s="40">
        <v>0</v>
      </c>
      <c r="N137" s="40">
        <v>46275367</v>
      </c>
      <c r="O137" s="40">
        <v>0</v>
      </c>
      <c r="P137" s="41">
        <v>100</v>
      </c>
      <c r="Q137" s="40">
        <v>5901927</v>
      </c>
      <c r="R137" s="40">
        <v>46275367</v>
      </c>
      <c r="S137" s="40">
        <v>0</v>
      </c>
      <c r="T137" s="41">
        <v>100</v>
      </c>
      <c r="U137" s="40">
        <v>5901927</v>
      </c>
      <c r="V137" s="40">
        <v>46275367</v>
      </c>
      <c r="W137" s="40">
        <v>0</v>
      </c>
    </row>
    <row r="138" spans="2:28" s="15" customFormat="1" x14ac:dyDescent="0.25">
      <c r="B138" s="61" t="s">
        <v>264</v>
      </c>
      <c r="C138" s="34" t="s">
        <v>265</v>
      </c>
      <c r="D138" s="42">
        <f>+D139+D146</f>
        <v>2800000000</v>
      </c>
      <c r="E138" s="42">
        <f t="shared" ref="E138:W138" si="67">+E139+E146</f>
        <v>0</v>
      </c>
      <c r="F138" s="42">
        <f t="shared" si="67"/>
        <v>651114685</v>
      </c>
      <c r="G138" s="42">
        <f t="shared" si="67"/>
        <v>3451114685</v>
      </c>
      <c r="H138" s="42">
        <f t="shared" si="67"/>
        <v>0</v>
      </c>
      <c r="I138" s="42">
        <f t="shared" si="67"/>
        <v>3451114685</v>
      </c>
      <c r="J138" s="42">
        <f t="shared" si="67"/>
        <v>160567718</v>
      </c>
      <c r="K138" s="42">
        <f t="shared" si="67"/>
        <v>3408770121</v>
      </c>
      <c r="L138" s="42">
        <f t="shared" si="67"/>
        <v>42344564</v>
      </c>
      <c r="M138" s="42">
        <f t="shared" si="67"/>
        <v>155232218</v>
      </c>
      <c r="N138" s="42">
        <f t="shared" si="67"/>
        <v>2792779698</v>
      </c>
      <c r="O138" s="42">
        <f t="shared" si="67"/>
        <v>615990423</v>
      </c>
      <c r="P138" s="43">
        <f>N138/I138*100</f>
        <v>80.923989867349192</v>
      </c>
      <c r="Q138" s="42">
        <f t="shared" si="67"/>
        <v>260470149</v>
      </c>
      <c r="R138" s="42">
        <f t="shared" si="67"/>
        <v>1776444654</v>
      </c>
      <c r="S138" s="42">
        <f t="shared" si="67"/>
        <v>1016335044</v>
      </c>
      <c r="T138" s="43">
        <f t="shared" ref="T138:T139" si="68">R138/I138*100</f>
        <v>51.474518123700086</v>
      </c>
      <c r="U138" s="42">
        <f t="shared" si="67"/>
        <v>260470149</v>
      </c>
      <c r="V138" s="42">
        <f t="shared" si="67"/>
        <v>1776444654</v>
      </c>
      <c r="W138" s="42">
        <f t="shared" si="67"/>
        <v>0</v>
      </c>
      <c r="X138" s="14"/>
      <c r="Y138" s="14"/>
      <c r="Z138" s="14"/>
      <c r="AA138" s="14"/>
      <c r="AB138" s="14"/>
    </row>
    <row r="139" spans="2:28" s="15" customFormat="1" x14ac:dyDescent="0.25">
      <c r="B139" s="61" t="s">
        <v>162</v>
      </c>
      <c r="C139" s="34" t="s">
        <v>163</v>
      </c>
      <c r="D139" s="42">
        <f>+D140+D142+D144</f>
        <v>1100000000</v>
      </c>
      <c r="E139" s="42">
        <f t="shared" ref="E139:G139" si="69">+E140+E142+E144</f>
        <v>0</v>
      </c>
      <c r="F139" s="42">
        <f t="shared" si="69"/>
        <v>69000000</v>
      </c>
      <c r="G139" s="42">
        <f t="shared" si="69"/>
        <v>1169000000</v>
      </c>
      <c r="H139" s="42">
        <f t="shared" ref="H139" si="70">+H140+H142+H144</f>
        <v>0</v>
      </c>
      <c r="I139" s="42">
        <f t="shared" ref="I139" si="71">+I140+I142+I144</f>
        <v>1169000000</v>
      </c>
      <c r="J139" s="42">
        <f t="shared" ref="J139" si="72">+J140+J142+J144</f>
        <v>52204771</v>
      </c>
      <c r="K139" s="42">
        <f t="shared" ref="K139" si="73">+K140+K142+K144</f>
        <v>1167696738</v>
      </c>
      <c r="L139" s="42">
        <f t="shared" ref="L139" si="74">+L140+L142+L144</f>
        <v>1303262</v>
      </c>
      <c r="M139" s="42">
        <f t="shared" ref="M139" si="75">+M140+M142+M144</f>
        <v>46032271</v>
      </c>
      <c r="N139" s="42">
        <f t="shared" ref="N139" si="76">+N140+N142+N144</f>
        <v>1157563666</v>
      </c>
      <c r="O139" s="42">
        <f t="shared" ref="O139" si="77">+O140+O142+O144</f>
        <v>10133072</v>
      </c>
      <c r="P139" s="43">
        <f t="shared" ref="P139" si="78">N139/I139*100</f>
        <v>99.021699401197608</v>
      </c>
      <c r="Q139" s="42">
        <f t="shared" ref="Q139" si="79">+Q140+Q142+Q144</f>
        <v>97014422</v>
      </c>
      <c r="R139" s="42">
        <f t="shared" ref="R139" si="80">+R140+R142+R144</f>
        <v>902232594</v>
      </c>
      <c r="S139" s="42">
        <f t="shared" ref="S139" si="81">+S140+S142+S144</f>
        <v>255331072</v>
      </c>
      <c r="T139" s="43">
        <f t="shared" si="68"/>
        <v>77.179862617621893</v>
      </c>
      <c r="U139" s="42">
        <f t="shared" ref="U139" si="82">+U140+U142+U144</f>
        <v>97014422</v>
      </c>
      <c r="V139" s="42">
        <f t="shared" ref="V139" si="83">+V140+V142+V144</f>
        <v>902232594</v>
      </c>
      <c r="W139" s="42">
        <f t="shared" ref="W139" si="84">+W140+W142+W144</f>
        <v>0</v>
      </c>
      <c r="X139" s="14"/>
      <c r="Y139" s="14"/>
      <c r="Z139" s="14"/>
      <c r="AA139" s="14"/>
      <c r="AB139" s="14"/>
    </row>
    <row r="140" spans="2:28" x14ac:dyDescent="0.25">
      <c r="B140" s="64">
        <v>1082001010</v>
      </c>
      <c r="C140" s="11" t="s">
        <v>158</v>
      </c>
      <c r="D140" s="40">
        <v>417522000</v>
      </c>
      <c r="E140" s="40">
        <v>0</v>
      </c>
      <c r="F140" s="40">
        <v>417</v>
      </c>
      <c r="G140" s="40">
        <v>417522417</v>
      </c>
      <c r="H140" s="40">
        <v>0</v>
      </c>
      <c r="I140" s="40">
        <v>417522417</v>
      </c>
      <c r="J140" s="40">
        <v>-1303262</v>
      </c>
      <c r="K140" s="40">
        <v>416219155</v>
      </c>
      <c r="L140" s="40">
        <v>1303262</v>
      </c>
      <c r="M140" s="40">
        <v>-1303262</v>
      </c>
      <c r="N140" s="40">
        <v>416219155</v>
      </c>
      <c r="O140" s="40">
        <v>0</v>
      </c>
      <c r="P140" s="41">
        <v>99.687899999999999</v>
      </c>
      <c r="Q140" s="40">
        <v>36142661</v>
      </c>
      <c r="R140" s="40">
        <v>291031231</v>
      </c>
      <c r="S140" s="40">
        <v>125187924</v>
      </c>
      <c r="T140" s="41">
        <v>69.704300000000003</v>
      </c>
      <c r="U140" s="40">
        <v>36142661</v>
      </c>
      <c r="V140" s="40">
        <v>291031231</v>
      </c>
      <c r="W140" s="40">
        <v>0</v>
      </c>
    </row>
    <row r="141" spans="2:28" x14ac:dyDescent="0.25">
      <c r="B141" s="64" t="s">
        <v>22</v>
      </c>
      <c r="C141" s="11" t="s">
        <v>23</v>
      </c>
      <c r="D141" s="40">
        <v>417522000</v>
      </c>
      <c r="E141" s="40">
        <v>0</v>
      </c>
      <c r="F141" s="40">
        <v>417</v>
      </c>
      <c r="G141" s="40">
        <v>417522417</v>
      </c>
      <c r="H141" s="40">
        <v>0</v>
      </c>
      <c r="I141" s="40">
        <v>417522417</v>
      </c>
      <c r="J141" s="40">
        <v>-1303262</v>
      </c>
      <c r="K141" s="40">
        <v>416219155</v>
      </c>
      <c r="L141" s="40">
        <v>1303262</v>
      </c>
      <c r="M141" s="40">
        <v>-1303262</v>
      </c>
      <c r="N141" s="40">
        <v>416219155</v>
      </c>
      <c r="O141" s="40">
        <v>0</v>
      </c>
      <c r="P141" s="41">
        <v>99.687899999999999</v>
      </c>
      <c r="Q141" s="40">
        <v>36142661</v>
      </c>
      <c r="R141" s="40">
        <v>291031231</v>
      </c>
      <c r="S141" s="40">
        <v>125187924</v>
      </c>
      <c r="T141" s="41">
        <v>69.704300000000003</v>
      </c>
      <c r="U141" s="40">
        <v>36142661</v>
      </c>
      <c r="V141" s="40">
        <v>291031231</v>
      </c>
      <c r="W141" s="40">
        <v>0</v>
      </c>
    </row>
    <row r="142" spans="2:28" ht="24" x14ac:dyDescent="0.25">
      <c r="B142" s="64">
        <v>1082001042</v>
      </c>
      <c r="C142" s="11" t="s">
        <v>161</v>
      </c>
      <c r="D142" s="40">
        <v>100000000</v>
      </c>
      <c r="E142" s="40">
        <v>0</v>
      </c>
      <c r="F142" s="40">
        <v>0</v>
      </c>
      <c r="G142" s="40">
        <v>100000000</v>
      </c>
      <c r="H142" s="40">
        <v>0</v>
      </c>
      <c r="I142" s="40">
        <v>100000000</v>
      </c>
      <c r="J142" s="40">
        <v>0</v>
      </c>
      <c r="K142" s="40">
        <v>100000000</v>
      </c>
      <c r="L142" s="40">
        <v>0</v>
      </c>
      <c r="M142" s="40">
        <v>0</v>
      </c>
      <c r="N142" s="40">
        <v>99533927</v>
      </c>
      <c r="O142" s="40">
        <v>466073</v>
      </c>
      <c r="P142" s="41">
        <v>99.533900000000003</v>
      </c>
      <c r="Q142" s="40">
        <v>11880418</v>
      </c>
      <c r="R142" s="40">
        <v>95414345</v>
      </c>
      <c r="S142" s="40">
        <v>4119582</v>
      </c>
      <c r="T142" s="41">
        <v>95.414299999999997</v>
      </c>
      <c r="U142" s="40">
        <v>11880418</v>
      </c>
      <c r="V142" s="40">
        <v>95414345</v>
      </c>
      <c r="W142" s="40">
        <v>0</v>
      </c>
    </row>
    <row r="143" spans="2:28" x14ac:dyDescent="0.25">
      <c r="B143" s="64" t="s">
        <v>22</v>
      </c>
      <c r="C143" s="11" t="s">
        <v>23</v>
      </c>
      <c r="D143" s="40">
        <v>100000000</v>
      </c>
      <c r="E143" s="40">
        <v>0</v>
      </c>
      <c r="F143" s="40">
        <v>0</v>
      </c>
      <c r="G143" s="40">
        <v>100000000</v>
      </c>
      <c r="H143" s="40">
        <v>0</v>
      </c>
      <c r="I143" s="40">
        <v>100000000</v>
      </c>
      <c r="J143" s="40">
        <v>0</v>
      </c>
      <c r="K143" s="40">
        <v>100000000</v>
      </c>
      <c r="L143" s="40">
        <v>0</v>
      </c>
      <c r="M143" s="40">
        <v>0</v>
      </c>
      <c r="N143" s="40">
        <v>99533927</v>
      </c>
      <c r="O143" s="40">
        <v>466073</v>
      </c>
      <c r="P143" s="41">
        <v>99.533900000000003</v>
      </c>
      <c r="Q143" s="40">
        <v>11880418</v>
      </c>
      <c r="R143" s="40">
        <v>95414345</v>
      </c>
      <c r="S143" s="40">
        <v>4119582</v>
      </c>
      <c r="T143" s="41">
        <v>95.414299999999997</v>
      </c>
      <c r="U143" s="40">
        <v>11880418</v>
      </c>
      <c r="V143" s="40">
        <v>95414345</v>
      </c>
      <c r="W143" s="40">
        <v>0</v>
      </c>
    </row>
    <row r="144" spans="2:28" x14ac:dyDescent="0.25">
      <c r="B144" s="64">
        <v>1082001052</v>
      </c>
      <c r="C144" s="11" t="s">
        <v>151</v>
      </c>
      <c r="D144" s="40">
        <v>582478000</v>
      </c>
      <c r="E144" s="40">
        <v>0</v>
      </c>
      <c r="F144" s="40">
        <v>68999583</v>
      </c>
      <c r="G144" s="40">
        <v>651477583</v>
      </c>
      <c r="H144" s="40">
        <v>0</v>
      </c>
      <c r="I144" s="40">
        <v>651477583</v>
      </c>
      <c r="J144" s="40">
        <v>53508033</v>
      </c>
      <c r="K144" s="40">
        <v>651477583</v>
      </c>
      <c r="L144" s="40">
        <v>0</v>
      </c>
      <c r="M144" s="40">
        <v>47335533</v>
      </c>
      <c r="N144" s="40">
        <v>641810584</v>
      </c>
      <c r="O144" s="40">
        <v>9666999</v>
      </c>
      <c r="P144" s="41">
        <v>98.516099999999994</v>
      </c>
      <c r="Q144" s="40">
        <v>48991343</v>
      </c>
      <c r="R144" s="40">
        <v>515787018</v>
      </c>
      <c r="S144" s="40">
        <v>126023566</v>
      </c>
      <c r="T144" s="41">
        <v>79.171899999999994</v>
      </c>
      <c r="U144" s="40">
        <v>48991343</v>
      </c>
      <c r="V144" s="40">
        <v>515787018</v>
      </c>
      <c r="W144" s="40">
        <v>0</v>
      </c>
    </row>
    <row r="145" spans="2:28" x14ac:dyDescent="0.25">
      <c r="B145" s="64" t="s">
        <v>22</v>
      </c>
      <c r="C145" s="11" t="s">
        <v>23</v>
      </c>
      <c r="D145" s="40">
        <v>582478000</v>
      </c>
      <c r="E145" s="40">
        <v>0</v>
      </c>
      <c r="F145" s="40">
        <v>68999583</v>
      </c>
      <c r="G145" s="40">
        <v>651477583</v>
      </c>
      <c r="H145" s="40">
        <v>0</v>
      </c>
      <c r="I145" s="40">
        <v>651477583</v>
      </c>
      <c r="J145" s="40">
        <v>53508033</v>
      </c>
      <c r="K145" s="40">
        <v>651477583</v>
      </c>
      <c r="L145" s="40">
        <v>0</v>
      </c>
      <c r="M145" s="40">
        <v>47335533</v>
      </c>
      <c r="N145" s="40">
        <v>641810584</v>
      </c>
      <c r="O145" s="40">
        <v>9666999</v>
      </c>
      <c r="P145" s="41">
        <v>98.516099999999994</v>
      </c>
      <c r="Q145" s="40">
        <v>48991343</v>
      </c>
      <c r="R145" s="40">
        <v>515787018</v>
      </c>
      <c r="S145" s="40">
        <v>126023566</v>
      </c>
      <c r="T145" s="41">
        <v>79.171899999999994</v>
      </c>
      <c r="U145" s="40">
        <v>48991343</v>
      </c>
      <c r="V145" s="40">
        <v>515787018</v>
      </c>
      <c r="W145" s="40">
        <v>0</v>
      </c>
    </row>
    <row r="146" spans="2:28" s="15" customFormat="1" ht="24" x14ac:dyDescent="0.25">
      <c r="B146" s="61" t="s">
        <v>164</v>
      </c>
      <c r="C146" s="34" t="s">
        <v>165</v>
      </c>
      <c r="D146" s="42">
        <f>+D147+D149</f>
        <v>1700000000</v>
      </c>
      <c r="E146" s="42">
        <f t="shared" ref="E146:W146" si="85">+E147+E149</f>
        <v>0</v>
      </c>
      <c r="F146" s="42">
        <f t="shared" si="85"/>
        <v>582114685</v>
      </c>
      <c r="G146" s="42">
        <f t="shared" si="85"/>
        <v>2282114685</v>
      </c>
      <c r="H146" s="42">
        <f t="shared" si="85"/>
        <v>0</v>
      </c>
      <c r="I146" s="42">
        <f t="shared" si="85"/>
        <v>2282114685</v>
      </c>
      <c r="J146" s="42">
        <f t="shared" si="85"/>
        <v>108362947</v>
      </c>
      <c r="K146" s="42">
        <f t="shared" si="85"/>
        <v>2241073383</v>
      </c>
      <c r="L146" s="42">
        <f t="shared" si="85"/>
        <v>41041302</v>
      </c>
      <c r="M146" s="42">
        <f t="shared" si="85"/>
        <v>109199947</v>
      </c>
      <c r="N146" s="42">
        <f t="shared" si="85"/>
        <v>1635216032</v>
      </c>
      <c r="O146" s="42">
        <f t="shared" si="85"/>
        <v>605857351</v>
      </c>
      <c r="P146" s="43">
        <f t="shared" ref="P146" si="86">N146/I146*100</f>
        <v>71.653543213583063</v>
      </c>
      <c r="Q146" s="42">
        <f t="shared" si="85"/>
        <v>163455727</v>
      </c>
      <c r="R146" s="42">
        <f t="shared" si="85"/>
        <v>874212060</v>
      </c>
      <c r="S146" s="42">
        <f t="shared" si="85"/>
        <v>761003972</v>
      </c>
      <c r="T146" s="43">
        <f t="shared" ref="T146" si="87">R146/I146*100</f>
        <v>38.307104623008904</v>
      </c>
      <c r="U146" s="42">
        <f t="shared" si="85"/>
        <v>163455727</v>
      </c>
      <c r="V146" s="42">
        <f t="shared" si="85"/>
        <v>874212060</v>
      </c>
      <c r="W146" s="42">
        <f t="shared" si="85"/>
        <v>0</v>
      </c>
      <c r="X146" s="14"/>
      <c r="Y146" s="14"/>
      <c r="Z146" s="14"/>
      <c r="AA146" s="14"/>
      <c r="AB146" s="14"/>
    </row>
    <row r="147" spans="2:28" ht="24" x14ac:dyDescent="0.25">
      <c r="B147" s="64">
        <v>1082001042</v>
      </c>
      <c r="C147" s="11" t="s">
        <v>161</v>
      </c>
      <c r="D147" s="40">
        <v>440532000</v>
      </c>
      <c r="E147" s="40">
        <v>0</v>
      </c>
      <c r="F147" s="40">
        <v>-69000227</v>
      </c>
      <c r="G147" s="40">
        <v>371531773</v>
      </c>
      <c r="H147" s="40">
        <v>0</v>
      </c>
      <c r="I147" s="40">
        <v>371531773</v>
      </c>
      <c r="J147" s="40">
        <v>36883881</v>
      </c>
      <c r="K147" s="40">
        <v>365297473</v>
      </c>
      <c r="L147" s="40">
        <v>6234300</v>
      </c>
      <c r="M147" s="40">
        <v>36883881</v>
      </c>
      <c r="N147" s="40">
        <v>365297473</v>
      </c>
      <c r="O147" s="40">
        <v>0</v>
      </c>
      <c r="P147" s="41">
        <v>98.322000000000003</v>
      </c>
      <c r="Q147" s="40">
        <v>47484314</v>
      </c>
      <c r="R147" s="40">
        <v>184781681</v>
      </c>
      <c r="S147" s="40">
        <v>180515792</v>
      </c>
      <c r="T147" s="41">
        <v>49.735100000000003</v>
      </c>
      <c r="U147" s="40">
        <v>47484314</v>
      </c>
      <c r="V147" s="40">
        <v>184781681</v>
      </c>
      <c r="W147" s="40">
        <v>0</v>
      </c>
    </row>
    <row r="148" spans="2:28" x14ac:dyDescent="0.25">
      <c r="B148" s="64" t="s">
        <v>22</v>
      </c>
      <c r="C148" s="11" t="s">
        <v>23</v>
      </c>
      <c r="D148" s="40">
        <v>440532000</v>
      </c>
      <c r="E148" s="40">
        <v>0</v>
      </c>
      <c r="F148" s="40">
        <v>-69000227</v>
      </c>
      <c r="G148" s="40">
        <v>371531773</v>
      </c>
      <c r="H148" s="40">
        <v>0</v>
      </c>
      <c r="I148" s="40">
        <v>371531773</v>
      </c>
      <c r="J148" s="40">
        <v>36883881</v>
      </c>
      <c r="K148" s="40">
        <v>365297473</v>
      </c>
      <c r="L148" s="40">
        <v>6234300</v>
      </c>
      <c r="M148" s="40">
        <v>36883881</v>
      </c>
      <c r="N148" s="40">
        <v>365297473</v>
      </c>
      <c r="O148" s="40">
        <v>0</v>
      </c>
      <c r="P148" s="41">
        <v>98.322000000000003</v>
      </c>
      <c r="Q148" s="40">
        <v>47484314</v>
      </c>
      <c r="R148" s="40">
        <v>184781681</v>
      </c>
      <c r="S148" s="40">
        <v>180515792</v>
      </c>
      <c r="T148" s="41">
        <v>49.735100000000003</v>
      </c>
      <c r="U148" s="40">
        <v>47484314</v>
      </c>
      <c r="V148" s="40">
        <v>184781681</v>
      </c>
      <c r="W148" s="40">
        <v>0</v>
      </c>
    </row>
    <row r="149" spans="2:28" x14ac:dyDescent="0.25">
      <c r="B149" s="64">
        <v>1082001052</v>
      </c>
      <c r="C149" s="11" t="s">
        <v>151</v>
      </c>
      <c r="D149" s="40">
        <v>1259468000</v>
      </c>
      <c r="E149" s="40">
        <v>0</v>
      </c>
      <c r="F149" s="40">
        <v>651114912</v>
      </c>
      <c r="G149" s="40">
        <v>1910582912</v>
      </c>
      <c r="H149" s="40">
        <v>0</v>
      </c>
      <c r="I149" s="40">
        <v>1910582912</v>
      </c>
      <c r="J149" s="40">
        <v>71479066</v>
      </c>
      <c r="K149" s="40">
        <v>1875775910</v>
      </c>
      <c r="L149" s="40">
        <v>34807002</v>
      </c>
      <c r="M149" s="40">
        <v>72316066</v>
      </c>
      <c r="N149" s="40">
        <v>1269918559</v>
      </c>
      <c r="O149" s="40">
        <v>605857351</v>
      </c>
      <c r="P149" s="41">
        <v>66.467600000000004</v>
      </c>
      <c r="Q149" s="40">
        <v>115971413</v>
      </c>
      <c r="R149" s="40">
        <v>689430379</v>
      </c>
      <c r="S149" s="40">
        <v>580488180</v>
      </c>
      <c r="T149" s="41">
        <v>36.084800000000001</v>
      </c>
      <c r="U149" s="40">
        <v>115971413</v>
      </c>
      <c r="V149" s="40">
        <v>689430379</v>
      </c>
      <c r="W149" s="40">
        <v>0</v>
      </c>
    </row>
    <row r="150" spans="2:28" x14ac:dyDescent="0.25">
      <c r="B150" s="64" t="s">
        <v>22</v>
      </c>
      <c r="C150" s="11" t="s">
        <v>23</v>
      </c>
      <c r="D150" s="40">
        <v>1259468000</v>
      </c>
      <c r="E150" s="40">
        <v>0</v>
      </c>
      <c r="F150" s="40">
        <v>227</v>
      </c>
      <c r="G150" s="40">
        <v>1259468227</v>
      </c>
      <c r="H150" s="40">
        <v>0</v>
      </c>
      <c r="I150" s="40">
        <v>1259468227</v>
      </c>
      <c r="J150" s="40">
        <v>71479066</v>
      </c>
      <c r="K150" s="40">
        <v>1224661226</v>
      </c>
      <c r="L150" s="40">
        <v>34807001</v>
      </c>
      <c r="M150" s="40">
        <v>71479066</v>
      </c>
      <c r="N150" s="40">
        <v>1218988559</v>
      </c>
      <c r="O150" s="40">
        <v>5672667</v>
      </c>
      <c r="P150" s="41">
        <v>96.786000000000001</v>
      </c>
      <c r="Q150" s="40">
        <v>114783046</v>
      </c>
      <c r="R150" s="40">
        <v>688242012</v>
      </c>
      <c r="S150" s="40">
        <v>530746547</v>
      </c>
      <c r="T150" s="41">
        <v>54.645400000000002</v>
      </c>
      <c r="U150" s="40">
        <v>114783046</v>
      </c>
      <c r="V150" s="40">
        <v>688242012</v>
      </c>
      <c r="W150" s="40">
        <v>0</v>
      </c>
    </row>
    <row r="151" spans="2:28" x14ac:dyDescent="0.25">
      <c r="B151" s="64" t="s">
        <v>289</v>
      </c>
      <c r="C151" s="11" t="s">
        <v>290</v>
      </c>
      <c r="D151" s="40">
        <v>0</v>
      </c>
      <c r="E151" s="40">
        <v>0</v>
      </c>
      <c r="F151" s="40">
        <v>651114685</v>
      </c>
      <c r="G151" s="40">
        <v>651114685</v>
      </c>
      <c r="H151" s="40">
        <v>0</v>
      </c>
      <c r="I151" s="40">
        <v>651114685</v>
      </c>
      <c r="J151" s="40">
        <v>0</v>
      </c>
      <c r="K151" s="40">
        <v>651114684</v>
      </c>
      <c r="L151" s="40">
        <v>1</v>
      </c>
      <c r="M151" s="40">
        <v>837000</v>
      </c>
      <c r="N151" s="40">
        <v>50930000</v>
      </c>
      <c r="O151" s="40">
        <v>600184684</v>
      </c>
      <c r="P151" s="41">
        <v>7.8220000000000001</v>
      </c>
      <c r="Q151" s="40">
        <v>1188367</v>
      </c>
      <c r="R151" s="40">
        <v>1188367</v>
      </c>
      <c r="S151" s="40">
        <v>49741633</v>
      </c>
      <c r="T151" s="41">
        <v>0.1825</v>
      </c>
      <c r="U151" s="40">
        <v>1188367</v>
      </c>
      <c r="V151" s="40">
        <v>1188367</v>
      </c>
      <c r="W151" s="40">
        <v>0</v>
      </c>
    </row>
    <row r="152" spans="2:28" s="15" customFormat="1" ht="36" x14ac:dyDescent="0.25">
      <c r="B152" s="61" t="s">
        <v>266</v>
      </c>
      <c r="C152" s="34" t="s">
        <v>267</v>
      </c>
      <c r="D152" s="42">
        <f>+D153</f>
        <v>600000000</v>
      </c>
      <c r="E152" s="42">
        <f t="shared" ref="E152:W152" si="88">+E153</f>
        <v>0</v>
      </c>
      <c r="F152" s="42">
        <f t="shared" si="88"/>
        <v>83351841</v>
      </c>
      <c r="G152" s="42">
        <f t="shared" si="88"/>
        <v>683351841</v>
      </c>
      <c r="H152" s="42">
        <f t="shared" si="88"/>
        <v>0</v>
      </c>
      <c r="I152" s="42">
        <f t="shared" si="88"/>
        <v>683351841</v>
      </c>
      <c r="J152" s="42">
        <f t="shared" si="88"/>
        <v>20141246</v>
      </c>
      <c r="K152" s="42">
        <f t="shared" si="88"/>
        <v>683351841</v>
      </c>
      <c r="L152" s="42">
        <f t="shared" si="88"/>
        <v>0</v>
      </c>
      <c r="M152" s="42">
        <f t="shared" si="88"/>
        <v>20141246</v>
      </c>
      <c r="N152" s="42">
        <f t="shared" si="88"/>
        <v>683351841</v>
      </c>
      <c r="O152" s="42">
        <f t="shared" si="88"/>
        <v>0</v>
      </c>
      <c r="P152" s="43">
        <f t="shared" ref="P152:P154" si="89">N152/I152*100</f>
        <v>100</v>
      </c>
      <c r="Q152" s="42">
        <f t="shared" si="88"/>
        <v>244051365</v>
      </c>
      <c r="R152" s="42">
        <f t="shared" si="88"/>
        <v>531276919</v>
      </c>
      <c r="S152" s="42">
        <f t="shared" si="88"/>
        <v>152074922</v>
      </c>
      <c r="T152" s="43">
        <f t="shared" ref="T152:T154" si="90">R152/I152*100</f>
        <v>77.745736109021465</v>
      </c>
      <c r="U152" s="42">
        <f t="shared" si="88"/>
        <v>244051365</v>
      </c>
      <c r="V152" s="42">
        <f t="shared" si="88"/>
        <v>531276919</v>
      </c>
      <c r="W152" s="42">
        <f t="shared" si="88"/>
        <v>0</v>
      </c>
      <c r="X152" s="14"/>
      <c r="Y152" s="14"/>
      <c r="Z152" s="14"/>
      <c r="AA152" s="14"/>
      <c r="AB152" s="14"/>
    </row>
    <row r="153" spans="2:28" s="15" customFormat="1" ht="24" x14ac:dyDescent="0.25">
      <c r="B153" s="61" t="s">
        <v>268</v>
      </c>
      <c r="C153" s="34" t="s">
        <v>269</v>
      </c>
      <c r="D153" s="42">
        <f>+D154</f>
        <v>600000000</v>
      </c>
      <c r="E153" s="42">
        <f t="shared" ref="E153:W153" si="91">+E154</f>
        <v>0</v>
      </c>
      <c r="F153" s="42">
        <f t="shared" si="91"/>
        <v>83351841</v>
      </c>
      <c r="G153" s="42">
        <f t="shared" si="91"/>
        <v>683351841</v>
      </c>
      <c r="H153" s="42">
        <f t="shared" si="91"/>
        <v>0</v>
      </c>
      <c r="I153" s="42">
        <f t="shared" si="91"/>
        <v>683351841</v>
      </c>
      <c r="J153" s="42">
        <f t="shared" si="91"/>
        <v>20141246</v>
      </c>
      <c r="K153" s="42">
        <f t="shared" si="91"/>
        <v>683351841</v>
      </c>
      <c r="L153" s="42">
        <f t="shared" si="91"/>
        <v>0</v>
      </c>
      <c r="M153" s="42">
        <f t="shared" si="91"/>
        <v>20141246</v>
      </c>
      <c r="N153" s="42">
        <f t="shared" si="91"/>
        <v>683351841</v>
      </c>
      <c r="O153" s="42">
        <f t="shared" si="91"/>
        <v>0</v>
      </c>
      <c r="P153" s="43">
        <f t="shared" si="89"/>
        <v>100</v>
      </c>
      <c r="Q153" s="42">
        <f t="shared" si="91"/>
        <v>244051365</v>
      </c>
      <c r="R153" s="42">
        <f t="shared" si="91"/>
        <v>531276919</v>
      </c>
      <c r="S153" s="42">
        <f t="shared" si="91"/>
        <v>152074922</v>
      </c>
      <c r="T153" s="43">
        <f t="shared" si="90"/>
        <v>77.745736109021465</v>
      </c>
      <c r="U153" s="42">
        <f t="shared" si="91"/>
        <v>244051365</v>
      </c>
      <c r="V153" s="42">
        <f t="shared" si="91"/>
        <v>531276919</v>
      </c>
      <c r="W153" s="42">
        <f t="shared" si="91"/>
        <v>0</v>
      </c>
      <c r="X153" s="14"/>
      <c r="Y153" s="14"/>
      <c r="Z153" s="14"/>
      <c r="AA153" s="14"/>
      <c r="AB153" s="14"/>
    </row>
    <row r="154" spans="2:28" s="15" customFormat="1" ht="24" x14ac:dyDescent="0.25">
      <c r="B154" s="61" t="s">
        <v>166</v>
      </c>
      <c r="C154" s="34" t="s">
        <v>167</v>
      </c>
      <c r="D154" s="42">
        <f>D155+D157</f>
        <v>600000000</v>
      </c>
      <c r="E154" s="42">
        <f t="shared" ref="E154:O154" si="92">E155+E157</f>
        <v>0</v>
      </c>
      <c r="F154" s="42">
        <f t="shared" si="92"/>
        <v>83351841</v>
      </c>
      <c r="G154" s="42">
        <f t="shared" si="92"/>
        <v>683351841</v>
      </c>
      <c r="H154" s="42">
        <f t="shared" si="92"/>
        <v>0</v>
      </c>
      <c r="I154" s="42">
        <f t="shared" si="92"/>
        <v>683351841</v>
      </c>
      <c r="J154" s="42">
        <f t="shared" si="92"/>
        <v>20141246</v>
      </c>
      <c r="K154" s="42">
        <f t="shared" si="92"/>
        <v>683351841</v>
      </c>
      <c r="L154" s="42">
        <f t="shared" si="92"/>
        <v>0</v>
      </c>
      <c r="M154" s="42">
        <f t="shared" si="92"/>
        <v>20141246</v>
      </c>
      <c r="N154" s="42">
        <f t="shared" si="92"/>
        <v>683351841</v>
      </c>
      <c r="O154" s="42">
        <f t="shared" si="92"/>
        <v>0</v>
      </c>
      <c r="P154" s="43">
        <f t="shared" si="89"/>
        <v>100</v>
      </c>
      <c r="Q154" s="42">
        <f t="shared" ref="Q154" si="93">Q155+Q157</f>
        <v>244051365</v>
      </c>
      <c r="R154" s="42">
        <f t="shared" ref="R154" si="94">R155+R157</f>
        <v>531276919</v>
      </c>
      <c r="S154" s="42">
        <f t="shared" ref="S154" si="95">S155+S157</f>
        <v>152074922</v>
      </c>
      <c r="T154" s="43">
        <f t="shared" si="90"/>
        <v>77.745736109021465</v>
      </c>
      <c r="U154" s="42">
        <f t="shared" ref="U154" si="96">U155+U157</f>
        <v>244051365</v>
      </c>
      <c r="V154" s="42">
        <f t="shared" ref="V154" si="97">V155+V157</f>
        <v>531276919</v>
      </c>
      <c r="W154" s="42">
        <f t="shared" ref="W154" si="98">W155+W157</f>
        <v>0</v>
      </c>
      <c r="X154" s="14"/>
      <c r="Y154" s="14"/>
      <c r="Z154" s="14"/>
      <c r="AA154" s="14"/>
      <c r="AB154" s="14"/>
    </row>
    <row r="155" spans="2:28" s="52" customFormat="1" x14ac:dyDescent="0.25">
      <c r="B155" s="64">
        <v>1082001010</v>
      </c>
      <c r="C155" s="11" t="s">
        <v>158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50">
        <v>0</v>
      </c>
      <c r="Q155" s="49">
        <v>0</v>
      </c>
      <c r="R155" s="49">
        <v>0</v>
      </c>
      <c r="S155" s="49">
        <v>0</v>
      </c>
      <c r="T155" s="50">
        <v>0</v>
      </c>
      <c r="U155" s="49">
        <v>0</v>
      </c>
      <c r="V155" s="49">
        <v>0</v>
      </c>
      <c r="W155" s="49">
        <v>0</v>
      </c>
      <c r="X155" s="51"/>
      <c r="Y155" s="51"/>
      <c r="Z155" s="51"/>
      <c r="AA155" s="51"/>
      <c r="AB155" s="51"/>
    </row>
    <row r="156" spans="2:28" s="52" customFormat="1" x14ac:dyDescent="0.25">
      <c r="B156" s="64" t="s">
        <v>154</v>
      </c>
      <c r="C156" s="11" t="s">
        <v>155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50">
        <v>0</v>
      </c>
      <c r="Q156" s="49">
        <v>0</v>
      </c>
      <c r="R156" s="49">
        <v>0</v>
      </c>
      <c r="S156" s="49">
        <v>0</v>
      </c>
      <c r="T156" s="50">
        <v>0</v>
      </c>
      <c r="U156" s="49">
        <v>0</v>
      </c>
      <c r="V156" s="49">
        <v>0</v>
      </c>
      <c r="W156" s="49">
        <v>0</v>
      </c>
      <c r="X156" s="51"/>
      <c r="Y156" s="51"/>
      <c r="Z156" s="51"/>
      <c r="AA156" s="51"/>
      <c r="AB156" s="51"/>
    </row>
    <row r="157" spans="2:28" x14ac:dyDescent="0.25">
      <c r="B157" s="64">
        <v>1082001052</v>
      </c>
      <c r="C157" s="11" t="s">
        <v>151</v>
      </c>
      <c r="D157" s="40">
        <v>600000000</v>
      </c>
      <c r="E157" s="40">
        <v>0</v>
      </c>
      <c r="F157" s="40">
        <v>83351841</v>
      </c>
      <c r="G157" s="40">
        <v>683351841</v>
      </c>
      <c r="H157" s="40">
        <v>0</v>
      </c>
      <c r="I157" s="40">
        <v>683351841</v>
      </c>
      <c r="J157" s="40">
        <v>20141246</v>
      </c>
      <c r="K157" s="40">
        <v>683351841</v>
      </c>
      <c r="L157" s="40">
        <v>0</v>
      </c>
      <c r="M157" s="40">
        <v>20141246</v>
      </c>
      <c r="N157" s="40">
        <v>683351841</v>
      </c>
      <c r="O157" s="40">
        <v>0</v>
      </c>
      <c r="P157" s="41">
        <v>100</v>
      </c>
      <c r="Q157" s="40">
        <v>244051365</v>
      </c>
      <c r="R157" s="40">
        <v>531276919</v>
      </c>
      <c r="S157" s="40">
        <v>152074922</v>
      </c>
      <c r="T157" s="41">
        <v>77.745699999999999</v>
      </c>
      <c r="U157" s="40">
        <v>244051365</v>
      </c>
      <c r="V157" s="40">
        <v>531276919</v>
      </c>
      <c r="W157" s="40">
        <v>0</v>
      </c>
    </row>
    <row r="158" spans="2:28" x14ac:dyDescent="0.25">
      <c r="B158" s="64" t="s">
        <v>22</v>
      </c>
      <c r="C158" s="11" t="s">
        <v>23</v>
      </c>
      <c r="D158" s="40">
        <v>600000000</v>
      </c>
      <c r="E158" s="40">
        <v>0</v>
      </c>
      <c r="F158" s="40">
        <v>0</v>
      </c>
      <c r="G158" s="40">
        <v>600000000</v>
      </c>
      <c r="H158" s="40">
        <v>0</v>
      </c>
      <c r="I158" s="40">
        <v>600000000</v>
      </c>
      <c r="J158" s="40">
        <v>4653446</v>
      </c>
      <c r="K158" s="40">
        <v>600000000</v>
      </c>
      <c r="L158" s="40">
        <v>0</v>
      </c>
      <c r="M158" s="40">
        <v>4653446</v>
      </c>
      <c r="N158" s="40">
        <v>600000000</v>
      </c>
      <c r="O158" s="40">
        <v>0</v>
      </c>
      <c r="P158" s="41">
        <v>100</v>
      </c>
      <c r="Q158" s="40">
        <v>211184124</v>
      </c>
      <c r="R158" s="40">
        <v>495544911</v>
      </c>
      <c r="S158" s="40">
        <v>104455089</v>
      </c>
      <c r="T158" s="41">
        <v>82.590800000000002</v>
      </c>
      <c r="U158" s="40">
        <v>211184124</v>
      </c>
      <c r="V158" s="40">
        <v>495544911</v>
      </c>
      <c r="W158" s="40">
        <v>0</v>
      </c>
    </row>
    <row r="159" spans="2:28" x14ac:dyDescent="0.25">
      <c r="B159" s="64" t="s">
        <v>154</v>
      </c>
      <c r="C159" s="11" t="s">
        <v>155</v>
      </c>
      <c r="D159" s="40">
        <v>0</v>
      </c>
      <c r="E159" s="40">
        <v>0</v>
      </c>
      <c r="F159" s="40">
        <v>83351841</v>
      </c>
      <c r="G159" s="40">
        <v>83351841</v>
      </c>
      <c r="H159" s="40">
        <v>0</v>
      </c>
      <c r="I159" s="40">
        <v>83351841</v>
      </c>
      <c r="J159" s="40">
        <v>15487800</v>
      </c>
      <c r="K159" s="40">
        <v>83351841</v>
      </c>
      <c r="L159" s="40">
        <v>0</v>
      </c>
      <c r="M159" s="40">
        <v>15487800</v>
      </c>
      <c r="N159" s="40">
        <v>83351841</v>
      </c>
      <c r="O159" s="40">
        <v>0</v>
      </c>
      <c r="P159" s="41">
        <v>100</v>
      </c>
      <c r="Q159" s="40">
        <v>32867241</v>
      </c>
      <c r="R159" s="40">
        <v>35732008</v>
      </c>
      <c r="S159" s="40">
        <v>47619833</v>
      </c>
      <c r="T159" s="41">
        <v>42.868899999999996</v>
      </c>
      <c r="U159" s="40">
        <v>32867241</v>
      </c>
      <c r="V159" s="40">
        <v>35732008</v>
      </c>
      <c r="W159" s="40">
        <v>0</v>
      </c>
    </row>
    <row r="160" spans="2:28" s="15" customFormat="1" ht="24" x14ac:dyDescent="0.25">
      <c r="B160" s="61" t="s">
        <v>270</v>
      </c>
      <c r="C160" s="34" t="s">
        <v>271</v>
      </c>
      <c r="D160" s="42">
        <f>+D161</f>
        <v>2450000000</v>
      </c>
      <c r="E160" s="42">
        <f t="shared" ref="E160:W160" si="99">+E161</f>
        <v>0</v>
      </c>
      <c r="F160" s="42">
        <f t="shared" si="99"/>
        <v>0</v>
      </c>
      <c r="G160" s="42">
        <f t="shared" si="99"/>
        <v>2450000000</v>
      </c>
      <c r="H160" s="42">
        <f t="shared" si="99"/>
        <v>0</v>
      </c>
      <c r="I160" s="42">
        <f t="shared" si="99"/>
        <v>2450000000</v>
      </c>
      <c r="J160" s="42">
        <f t="shared" si="99"/>
        <v>58428099</v>
      </c>
      <c r="K160" s="42">
        <f t="shared" si="99"/>
        <v>2440880767</v>
      </c>
      <c r="L160" s="42">
        <f t="shared" si="99"/>
        <v>9119233</v>
      </c>
      <c r="M160" s="42">
        <f t="shared" si="99"/>
        <v>-2007867</v>
      </c>
      <c r="N160" s="42">
        <f t="shared" si="99"/>
        <v>2325224124</v>
      </c>
      <c r="O160" s="42">
        <f t="shared" si="99"/>
        <v>115656643</v>
      </c>
      <c r="P160" s="43">
        <f t="shared" ref="P160:P162" si="100">N160/I160*100</f>
        <v>94.907107102040811</v>
      </c>
      <c r="Q160" s="42">
        <f t="shared" si="99"/>
        <v>222337950</v>
      </c>
      <c r="R160" s="42">
        <f t="shared" si="99"/>
        <v>1524231621</v>
      </c>
      <c r="S160" s="42">
        <f t="shared" si="99"/>
        <v>800992503</v>
      </c>
      <c r="T160" s="43">
        <f t="shared" ref="T160:T162" si="101">R160/I160*100</f>
        <v>62.213535551020406</v>
      </c>
      <c r="U160" s="42">
        <f t="shared" si="99"/>
        <v>222337950</v>
      </c>
      <c r="V160" s="42">
        <f t="shared" si="99"/>
        <v>1524231621</v>
      </c>
      <c r="W160" s="42">
        <f t="shared" si="99"/>
        <v>0</v>
      </c>
      <c r="X160" s="14"/>
      <c r="Y160" s="14"/>
      <c r="Z160" s="14"/>
      <c r="AA160" s="14"/>
      <c r="AB160" s="14"/>
    </row>
    <row r="161" spans="2:28" s="15" customFormat="1" x14ac:dyDescent="0.25">
      <c r="B161" s="61" t="s">
        <v>272</v>
      </c>
      <c r="C161" s="34" t="s">
        <v>273</v>
      </c>
      <c r="D161" s="42">
        <f>+D162</f>
        <v>2450000000</v>
      </c>
      <c r="E161" s="42">
        <f t="shared" ref="E161:W161" si="102">+E162</f>
        <v>0</v>
      </c>
      <c r="F161" s="42">
        <f t="shared" si="102"/>
        <v>0</v>
      </c>
      <c r="G161" s="42">
        <f t="shared" si="102"/>
        <v>2450000000</v>
      </c>
      <c r="H161" s="42">
        <f t="shared" si="102"/>
        <v>0</v>
      </c>
      <c r="I161" s="42">
        <f t="shared" si="102"/>
        <v>2450000000</v>
      </c>
      <c r="J161" s="42">
        <f t="shared" si="102"/>
        <v>58428099</v>
      </c>
      <c r="K161" s="42">
        <f t="shared" si="102"/>
        <v>2440880767</v>
      </c>
      <c r="L161" s="42">
        <f t="shared" si="102"/>
        <v>9119233</v>
      </c>
      <c r="M161" s="42">
        <f t="shared" si="102"/>
        <v>-2007867</v>
      </c>
      <c r="N161" s="42">
        <f t="shared" si="102"/>
        <v>2325224124</v>
      </c>
      <c r="O161" s="42">
        <f t="shared" si="102"/>
        <v>115656643</v>
      </c>
      <c r="P161" s="43">
        <f t="shared" si="100"/>
        <v>94.907107102040811</v>
      </c>
      <c r="Q161" s="42">
        <f t="shared" si="102"/>
        <v>222337950</v>
      </c>
      <c r="R161" s="42">
        <f t="shared" si="102"/>
        <v>1524231621</v>
      </c>
      <c r="S161" s="42">
        <f t="shared" si="102"/>
        <v>800992503</v>
      </c>
      <c r="T161" s="43">
        <f t="shared" si="101"/>
        <v>62.213535551020406</v>
      </c>
      <c r="U161" s="42">
        <f t="shared" si="102"/>
        <v>222337950</v>
      </c>
      <c r="V161" s="42">
        <f t="shared" si="102"/>
        <v>1524231621</v>
      </c>
      <c r="W161" s="42">
        <f t="shared" si="102"/>
        <v>0</v>
      </c>
      <c r="X161" s="14"/>
      <c r="Y161" s="14"/>
      <c r="Z161" s="14"/>
      <c r="AA161" s="14"/>
      <c r="AB161" s="14"/>
    </row>
    <row r="162" spans="2:28" s="15" customFormat="1" ht="24" x14ac:dyDescent="0.25">
      <c r="B162" s="61" t="s">
        <v>168</v>
      </c>
      <c r="C162" s="34" t="s">
        <v>169</v>
      </c>
      <c r="D162" s="42">
        <f>+D163+D165+D168</f>
        <v>2450000000</v>
      </c>
      <c r="E162" s="42">
        <f t="shared" ref="E162:G162" si="103">+E163+E165+E168</f>
        <v>0</v>
      </c>
      <c r="F162" s="42">
        <f t="shared" si="103"/>
        <v>0</v>
      </c>
      <c r="G162" s="42">
        <f t="shared" si="103"/>
        <v>2450000000</v>
      </c>
      <c r="H162" s="42">
        <f t="shared" ref="H162" si="104">+H163+H165+H168</f>
        <v>0</v>
      </c>
      <c r="I162" s="42">
        <f t="shared" ref="I162" si="105">+I163+I165+I168</f>
        <v>2450000000</v>
      </c>
      <c r="J162" s="42">
        <f t="shared" ref="J162" si="106">+J163+J165+J168</f>
        <v>58428099</v>
      </c>
      <c r="K162" s="42">
        <f t="shared" ref="K162" si="107">+K163+K165+K168</f>
        <v>2440880767</v>
      </c>
      <c r="L162" s="42">
        <f t="shared" ref="L162" si="108">+L163+L165+L168</f>
        <v>9119233</v>
      </c>
      <c r="M162" s="42">
        <f t="shared" ref="M162" si="109">+M163+M165+M168</f>
        <v>-2007867</v>
      </c>
      <c r="N162" s="42">
        <f t="shared" ref="N162" si="110">+N163+N165+N168</f>
        <v>2325224124</v>
      </c>
      <c r="O162" s="42">
        <f t="shared" ref="O162" si="111">+O163+O165+O168</f>
        <v>115656643</v>
      </c>
      <c r="P162" s="43">
        <f t="shared" si="100"/>
        <v>94.907107102040811</v>
      </c>
      <c r="Q162" s="42">
        <f t="shared" ref="Q162" si="112">+Q163+Q165+Q168</f>
        <v>222337950</v>
      </c>
      <c r="R162" s="42">
        <f t="shared" ref="R162" si="113">+R163+R165+R168</f>
        <v>1524231621</v>
      </c>
      <c r="S162" s="42">
        <f t="shared" ref="S162" si="114">+S163+S165+S168</f>
        <v>800992503</v>
      </c>
      <c r="T162" s="43">
        <f t="shared" si="101"/>
        <v>62.213535551020406</v>
      </c>
      <c r="U162" s="42">
        <f t="shared" ref="U162" si="115">+U163+U165+U168</f>
        <v>222337950</v>
      </c>
      <c r="V162" s="42">
        <f t="shared" ref="V162" si="116">+V163+V165+V168</f>
        <v>1524231621</v>
      </c>
      <c r="W162" s="42">
        <f t="shared" ref="W162" si="117">+W163+W165+W168</f>
        <v>0</v>
      </c>
      <c r="X162" s="14"/>
      <c r="Y162" s="14"/>
      <c r="Z162" s="14"/>
      <c r="AA162" s="14"/>
      <c r="AB162" s="14"/>
    </row>
    <row r="163" spans="2:28" x14ac:dyDescent="0.25">
      <c r="B163" s="64">
        <v>1082001010</v>
      </c>
      <c r="C163" s="11" t="s">
        <v>158</v>
      </c>
      <c r="D163" s="40">
        <v>141000000</v>
      </c>
      <c r="E163" s="40">
        <v>0</v>
      </c>
      <c r="F163" s="40">
        <v>-28418000</v>
      </c>
      <c r="G163" s="40">
        <v>112582000</v>
      </c>
      <c r="H163" s="40">
        <v>0</v>
      </c>
      <c r="I163" s="40">
        <v>112582000</v>
      </c>
      <c r="J163" s="40">
        <v>0</v>
      </c>
      <c r="K163" s="40">
        <v>112582000</v>
      </c>
      <c r="L163" s="40">
        <v>0</v>
      </c>
      <c r="M163" s="40">
        <v>0</v>
      </c>
      <c r="N163" s="40">
        <v>65000000</v>
      </c>
      <c r="O163" s="40">
        <v>47582000</v>
      </c>
      <c r="P163" s="41">
        <v>57.735700000000001</v>
      </c>
      <c r="Q163" s="40">
        <v>2679662</v>
      </c>
      <c r="R163" s="40">
        <v>32679662</v>
      </c>
      <c r="S163" s="40">
        <v>32320338</v>
      </c>
      <c r="T163" s="41">
        <v>29.0274</v>
      </c>
      <c r="U163" s="40">
        <v>2679662</v>
      </c>
      <c r="V163" s="40">
        <v>32679662</v>
      </c>
      <c r="W163" s="40">
        <v>0</v>
      </c>
    </row>
    <row r="164" spans="2:28" x14ac:dyDescent="0.25">
      <c r="B164" s="64" t="s">
        <v>22</v>
      </c>
      <c r="C164" s="11" t="s">
        <v>23</v>
      </c>
      <c r="D164" s="40">
        <v>141000000</v>
      </c>
      <c r="E164" s="40">
        <v>0</v>
      </c>
      <c r="F164" s="40">
        <v>-28418000</v>
      </c>
      <c r="G164" s="40">
        <v>112582000</v>
      </c>
      <c r="H164" s="40">
        <v>0</v>
      </c>
      <c r="I164" s="40">
        <v>112582000</v>
      </c>
      <c r="J164" s="40">
        <v>0</v>
      </c>
      <c r="K164" s="40">
        <v>112582000</v>
      </c>
      <c r="L164" s="40">
        <v>0</v>
      </c>
      <c r="M164" s="40">
        <v>0</v>
      </c>
      <c r="N164" s="40">
        <v>65000000</v>
      </c>
      <c r="O164" s="40">
        <v>47582000</v>
      </c>
      <c r="P164" s="41">
        <v>57.735700000000001</v>
      </c>
      <c r="Q164" s="40">
        <v>2679662</v>
      </c>
      <c r="R164" s="40">
        <v>32679662</v>
      </c>
      <c r="S164" s="40">
        <v>32320338</v>
      </c>
      <c r="T164" s="41">
        <v>29.0274</v>
      </c>
      <c r="U164" s="40">
        <v>2679662</v>
      </c>
      <c r="V164" s="40">
        <v>32679662</v>
      </c>
      <c r="W164" s="40">
        <v>0</v>
      </c>
    </row>
    <row r="165" spans="2:28" ht="24" x14ac:dyDescent="0.25">
      <c r="B165" s="64">
        <v>1082001042</v>
      </c>
      <c r="C165" s="11" t="s">
        <v>161</v>
      </c>
      <c r="D165" s="40">
        <v>311329000</v>
      </c>
      <c r="E165" s="40">
        <v>0</v>
      </c>
      <c r="F165" s="40">
        <v>-128357553</v>
      </c>
      <c r="G165" s="40">
        <v>182971447</v>
      </c>
      <c r="H165" s="40">
        <v>0</v>
      </c>
      <c r="I165" s="40">
        <v>182971447</v>
      </c>
      <c r="J165" s="40">
        <v>0</v>
      </c>
      <c r="K165" s="40">
        <v>182677647</v>
      </c>
      <c r="L165" s="40">
        <v>293800</v>
      </c>
      <c r="M165" s="40">
        <v>0</v>
      </c>
      <c r="N165" s="40">
        <v>182677647</v>
      </c>
      <c r="O165" s="40">
        <v>0</v>
      </c>
      <c r="P165" s="41">
        <v>99.839399999999998</v>
      </c>
      <c r="Q165" s="40">
        <v>24729000</v>
      </c>
      <c r="R165" s="40">
        <v>127510447</v>
      </c>
      <c r="S165" s="40">
        <v>55167200</v>
      </c>
      <c r="T165" s="41">
        <v>69.688699999999997</v>
      </c>
      <c r="U165" s="40">
        <v>24729000</v>
      </c>
      <c r="V165" s="40">
        <v>127510447</v>
      </c>
      <c r="W165" s="40">
        <v>0</v>
      </c>
    </row>
    <row r="166" spans="2:28" x14ac:dyDescent="0.25">
      <c r="B166" s="64" t="s">
        <v>22</v>
      </c>
      <c r="C166" s="11" t="s">
        <v>23</v>
      </c>
      <c r="D166" s="40">
        <v>309329000</v>
      </c>
      <c r="E166" s="40">
        <v>0</v>
      </c>
      <c r="F166" s="40">
        <v>-126357553</v>
      </c>
      <c r="G166" s="40">
        <v>182971447</v>
      </c>
      <c r="H166" s="40">
        <v>0</v>
      </c>
      <c r="I166" s="40">
        <v>182971447</v>
      </c>
      <c r="J166" s="40">
        <v>0</v>
      </c>
      <c r="K166" s="40">
        <v>182677647</v>
      </c>
      <c r="L166" s="40">
        <v>293800</v>
      </c>
      <c r="M166" s="40">
        <v>0</v>
      </c>
      <c r="N166" s="40">
        <v>182677647</v>
      </c>
      <c r="O166" s="40">
        <v>0</v>
      </c>
      <c r="P166" s="41">
        <v>99.839399999999998</v>
      </c>
      <c r="Q166" s="40">
        <v>24729000</v>
      </c>
      <c r="R166" s="40">
        <v>127510447</v>
      </c>
      <c r="S166" s="40">
        <v>55167200</v>
      </c>
      <c r="T166" s="41">
        <v>69.688699999999997</v>
      </c>
      <c r="U166" s="40">
        <v>24729000</v>
      </c>
      <c r="V166" s="40">
        <v>127510447</v>
      </c>
      <c r="W166" s="40">
        <v>0</v>
      </c>
    </row>
    <row r="167" spans="2:28" x14ac:dyDescent="0.25">
      <c r="B167" s="64" t="s">
        <v>170</v>
      </c>
      <c r="C167" s="11" t="s">
        <v>171</v>
      </c>
      <c r="D167" s="40">
        <v>2000000</v>
      </c>
      <c r="E167" s="40">
        <v>0</v>
      </c>
      <c r="F167" s="40">
        <v>-2000000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1">
        <v>0</v>
      </c>
      <c r="Q167" s="40">
        <v>0</v>
      </c>
      <c r="R167" s="40">
        <v>0</v>
      </c>
      <c r="S167" s="40">
        <v>0</v>
      </c>
      <c r="T167" s="41">
        <v>0</v>
      </c>
      <c r="U167" s="40">
        <v>0</v>
      </c>
      <c r="V167" s="40">
        <v>0</v>
      </c>
      <c r="W167" s="40">
        <v>0</v>
      </c>
    </row>
    <row r="168" spans="2:28" x14ac:dyDescent="0.25">
      <c r="B168" s="64">
        <v>1082001052</v>
      </c>
      <c r="C168" s="11" t="s">
        <v>151</v>
      </c>
      <c r="D168" s="40">
        <v>1997671000</v>
      </c>
      <c r="E168" s="40">
        <v>0</v>
      </c>
      <c r="F168" s="40">
        <v>156775553</v>
      </c>
      <c r="G168" s="40">
        <v>2154446553</v>
      </c>
      <c r="H168" s="40">
        <v>0</v>
      </c>
      <c r="I168" s="40">
        <v>2154446553</v>
      </c>
      <c r="J168" s="40">
        <v>58428099</v>
      </c>
      <c r="K168" s="40">
        <v>2145621120</v>
      </c>
      <c r="L168" s="40">
        <v>8825433</v>
      </c>
      <c r="M168" s="40">
        <v>-2007867</v>
      </c>
      <c r="N168" s="40">
        <v>2077546477</v>
      </c>
      <c r="O168" s="40">
        <v>68074643</v>
      </c>
      <c r="P168" s="41">
        <v>96.430599999999998</v>
      </c>
      <c r="Q168" s="40">
        <v>194929288</v>
      </c>
      <c r="R168" s="40">
        <v>1364041512</v>
      </c>
      <c r="S168" s="40">
        <v>713504965</v>
      </c>
      <c r="T168" s="41">
        <v>63.312800000000003</v>
      </c>
      <c r="U168" s="40">
        <v>194929288</v>
      </c>
      <c r="V168" s="40">
        <v>1364041512</v>
      </c>
      <c r="W168" s="40">
        <v>0</v>
      </c>
    </row>
    <row r="169" spans="2:28" x14ac:dyDescent="0.25">
      <c r="B169" s="64" t="s">
        <v>22</v>
      </c>
      <c r="C169" s="11" t="s">
        <v>23</v>
      </c>
      <c r="D169" s="40">
        <v>1972671000</v>
      </c>
      <c r="E169" s="40">
        <v>0</v>
      </c>
      <c r="F169" s="40">
        <v>154775553</v>
      </c>
      <c r="G169" s="40">
        <v>2127446553</v>
      </c>
      <c r="H169" s="40">
        <v>0</v>
      </c>
      <c r="I169" s="40">
        <v>2127446553</v>
      </c>
      <c r="J169" s="40">
        <v>58428099</v>
      </c>
      <c r="K169" s="40">
        <v>2118621120</v>
      </c>
      <c r="L169" s="40">
        <v>8825433</v>
      </c>
      <c r="M169" s="40">
        <v>-2007867</v>
      </c>
      <c r="N169" s="40">
        <v>2056546823</v>
      </c>
      <c r="O169" s="40">
        <v>62074297</v>
      </c>
      <c r="P169" s="41">
        <v>96.667400000000001</v>
      </c>
      <c r="Q169" s="40">
        <v>193311067</v>
      </c>
      <c r="R169" s="40">
        <v>1343041858</v>
      </c>
      <c r="S169" s="40">
        <v>713504965</v>
      </c>
      <c r="T169" s="41">
        <v>63.129300000000001</v>
      </c>
      <c r="U169" s="40">
        <v>193311067</v>
      </c>
      <c r="V169" s="40">
        <v>1343041858</v>
      </c>
      <c r="W169" s="40">
        <v>0</v>
      </c>
    </row>
    <row r="170" spans="2:28" x14ac:dyDescent="0.25">
      <c r="B170" s="64" t="s">
        <v>152</v>
      </c>
      <c r="C170" s="11" t="s">
        <v>153</v>
      </c>
      <c r="D170" s="40">
        <v>25000000</v>
      </c>
      <c r="E170" s="40">
        <v>0</v>
      </c>
      <c r="F170" s="40">
        <v>0</v>
      </c>
      <c r="G170" s="40">
        <v>25000000</v>
      </c>
      <c r="H170" s="40">
        <v>0</v>
      </c>
      <c r="I170" s="40">
        <v>25000000</v>
      </c>
      <c r="J170" s="40">
        <v>0</v>
      </c>
      <c r="K170" s="40">
        <v>25000000</v>
      </c>
      <c r="L170" s="40">
        <v>0</v>
      </c>
      <c r="M170" s="40">
        <v>0</v>
      </c>
      <c r="N170" s="40">
        <v>20999654</v>
      </c>
      <c r="O170" s="40">
        <v>4000346</v>
      </c>
      <c r="P170" s="41">
        <v>83.998599999999996</v>
      </c>
      <c r="Q170" s="40">
        <v>1618221</v>
      </c>
      <c r="R170" s="40">
        <v>20999654</v>
      </c>
      <c r="S170" s="40">
        <v>0</v>
      </c>
      <c r="T170" s="41">
        <v>83.998599999999996</v>
      </c>
      <c r="U170" s="40">
        <v>1618221</v>
      </c>
      <c r="V170" s="40">
        <v>20999654</v>
      </c>
      <c r="W170" s="40">
        <v>0</v>
      </c>
    </row>
    <row r="171" spans="2:28" x14ac:dyDescent="0.25">
      <c r="B171" s="64" t="s">
        <v>170</v>
      </c>
      <c r="C171" s="11" t="s">
        <v>171</v>
      </c>
      <c r="D171" s="40">
        <v>0</v>
      </c>
      <c r="E171" s="40">
        <v>0</v>
      </c>
      <c r="F171" s="40">
        <v>2000000</v>
      </c>
      <c r="G171" s="40">
        <v>2000000</v>
      </c>
      <c r="H171" s="40">
        <v>0</v>
      </c>
      <c r="I171" s="40">
        <v>2000000</v>
      </c>
      <c r="J171" s="40">
        <v>0</v>
      </c>
      <c r="K171" s="40">
        <v>2000000</v>
      </c>
      <c r="L171" s="40">
        <v>0</v>
      </c>
      <c r="M171" s="40">
        <v>0</v>
      </c>
      <c r="N171" s="40">
        <v>0</v>
      </c>
      <c r="O171" s="40">
        <v>2000000</v>
      </c>
      <c r="P171" s="41">
        <v>0</v>
      </c>
      <c r="Q171" s="40">
        <v>0</v>
      </c>
      <c r="R171" s="40">
        <v>0</v>
      </c>
      <c r="S171" s="40">
        <v>0</v>
      </c>
      <c r="T171" s="41">
        <v>0</v>
      </c>
      <c r="U171" s="40">
        <v>0</v>
      </c>
      <c r="V171" s="40">
        <v>0</v>
      </c>
      <c r="W171" s="40">
        <v>0</v>
      </c>
    </row>
    <row r="172" spans="2:28" s="25" customFormat="1" x14ac:dyDescent="0.25">
      <c r="B172" s="65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2"/>
      <c r="Q172" s="23"/>
      <c r="R172" s="23"/>
      <c r="S172" s="23"/>
      <c r="T172" s="22"/>
      <c r="U172" s="23"/>
      <c r="V172" s="23"/>
      <c r="W172" s="23"/>
    </row>
    <row r="173" spans="2:28" s="25" customFormat="1" x14ac:dyDescent="0.25">
      <c r="B173" s="65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2:28" s="25" customFormat="1" x14ac:dyDescent="0.25">
      <c r="B174" s="65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2"/>
      <c r="Q174" s="23"/>
      <c r="R174" s="23"/>
      <c r="S174" s="23"/>
      <c r="T174" s="22"/>
      <c r="U174" s="23"/>
      <c r="V174" s="23"/>
      <c r="W174" s="23"/>
    </row>
    <row r="175" spans="2:28" s="25" customFormat="1" x14ac:dyDescent="0.25">
      <c r="B175" s="65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2"/>
      <c r="Q175" s="23"/>
      <c r="R175" s="23"/>
      <c r="S175" s="23"/>
      <c r="T175" s="22"/>
      <c r="U175" s="23"/>
      <c r="V175" s="23"/>
      <c r="W175" s="23"/>
    </row>
    <row r="176" spans="2:28" s="25" customFormat="1" x14ac:dyDescent="0.25">
      <c r="B176" s="65"/>
      <c r="C176" s="72" t="s">
        <v>294</v>
      </c>
      <c r="D176" s="72"/>
      <c r="E176" s="72"/>
      <c r="F176" s="23"/>
      <c r="G176" s="23"/>
      <c r="H176" s="23"/>
      <c r="I176" s="23"/>
      <c r="J176" s="23"/>
      <c r="K176" s="23"/>
      <c r="L176" s="26"/>
      <c r="M176" s="72" t="s">
        <v>283</v>
      </c>
      <c r="N176" s="72"/>
      <c r="O176" s="72"/>
      <c r="P176" s="27"/>
      <c r="Q176" s="23"/>
      <c r="R176" s="23"/>
      <c r="S176" s="23"/>
      <c r="T176" s="22"/>
      <c r="U176" s="23"/>
      <c r="V176" s="23"/>
      <c r="W176" s="23"/>
    </row>
    <row r="177" spans="2:23" s="25" customFormat="1" x14ac:dyDescent="0.25">
      <c r="B177" s="65"/>
      <c r="C177" s="71" t="s">
        <v>295</v>
      </c>
      <c r="D177" s="71"/>
      <c r="E177" s="71"/>
      <c r="F177" s="23"/>
      <c r="G177" s="23"/>
      <c r="H177" s="23"/>
      <c r="I177" s="23"/>
      <c r="J177" s="23"/>
      <c r="K177" s="23"/>
      <c r="L177" s="23"/>
      <c r="M177" s="71" t="s">
        <v>288</v>
      </c>
      <c r="N177" s="71"/>
      <c r="O177" s="71"/>
      <c r="P177" s="22"/>
      <c r="Q177" s="23"/>
      <c r="R177" s="23"/>
      <c r="S177" s="23"/>
      <c r="T177" s="22"/>
      <c r="U177" s="23"/>
      <c r="V177" s="23"/>
      <c r="W177" s="23"/>
    </row>
    <row r="178" spans="2:23" s="25" customFormat="1" x14ac:dyDescent="0.25">
      <c r="B178" s="65"/>
      <c r="C178" s="71" t="s">
        <v>296</v>
      </c>
      <c r="D178" s="71"/>
      <c r="E178" s="71"/>
      <c r="F178" s="23"/>
      <c r="G178" s="23"/>
      <c r="H178" s="23"/>
      <c r="I178" s="23"/>
      <c r="J178" s="23"/>
      <c r="K178" s="23"/>
      <c r="L178" s="23"/>
      <c r="M178" s="71" t="s">
        <v>284</v>
      </c>
      <c r="N178" s="71"/>
      <c r="O178" s="71"/>
      <c r="P178" s="22"/>
      <c r="Q178" s="23"/>
      <c r="R178" s="23"/>
      <c r="S178" s="23"/>
      <c r="T178" s="22"/>
      <c r="U178" s="23"/>
      <c r="V178" s="23"/>
      <c r="W178" s="23"/>
    </row>
    <row r="179" spans="2:23" s="25" customFormat="1" x14ac:dyDescent="0.25">
      <c r="B179" s="65"/>
      <c r="C179" s="71" t="s">
        <v>285</v>
      </c>
      <c r="D179" s="71"/>
      <c r="E179" s="71"/>
      <c r="F179" s="23"/>
      <c r="G179" s="23"/>
      <c r="H179" s="23"/>
      <c r="I179" s="23"/>
      <c r="J179" s="23"/>
      <c r="K179" s="23"/>
      <c r="L179" s="23"/>
      <c r="M179" s="71" t="s">
        <v>285</v>
      </c>
      <c r="N179" s="71"/>
      <c r="O179" s="71"/>
      <c r="P179" s="22"/>
      <c r="Q179" s="23"/>
      <c r="R179" s="23"/>
      <c r="S179" s="23"/>
      <c r="T179" s="22"/>
      <c r="U179" s="23"/>
      <c r="V179" s="23"/>
      <c r="W179" s="23"/>
    </row>
    <row r="180" spans="2:23" s="25" customFormat="1" x14ac:dyDescent="0.25">
      <c r="B180" s="65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2"/>
      <c r="Q180" s="23"/>
      <c r="R180" s="23"/>
      <c r="S180" s="23"/>
      <c r="T180" s="22"/>
      <c r="U180" s="23"/>
      <c r="V180" s="23"/>
      <c r="W180" s="23"/>
    </row>
    <row r="186" spans="2:23" x14ac:dyDescent="0.25">
      <c r="P186" s="35"/>
      <c r="T186" s="35"/>
    </row>
  </sheetData>
  <autoFilter ref="A11:X171" xr:uid="{00000000-0001-0000-0100-000000000000}"/>
  <mergeCells count="16">
    <mergeCell ref="C178:E178"/>
    <mergeCell ref="M178:O178"/>
    <mergeCell ref="C179:E179"/>
    <mergeCell ref="M179:O179"/>
    <mergeCell ref="B8:W8"/>
    <mergeCell ref="B9:W9"/>
    <mergeCell ref="C176:E176"/>
    <mergeCell ref="M176:O176"/>
    <mergeCell ref="C177:E177"/>
    <mergeCell ref="M177:O177"/>
    <mergeCell ref="B7:W7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2021-11-03T21:28:29Z</cp:lastPrinted>
  <dcterms:created xsi:type="dcterms:W3CDTF">2021-04-22T16:36:31Z</dcterms:created>
  <dcterms:modified xsi:type="dcterms:W3CDTF">2021-11-03T21:29:00Z</dcterms:modified>
</cp:coreProperties>
</file>